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c2cd5576abea9f/Documents/Market Stats/"/>
    </mc:Choice>
  </mc:AlternateContent>
  <xr:revisionPtr revIDLastSave="107" documentId="13_ncr:1_{AB7B6E24-EAB2-4471-BD67-55798EE06984}" xr6:coauthVersionLast="47" xr6:coauthVersionMax="47" xr10:uidLastSave="{E6873884-A434-4E21-8111-A4C61DD4232C}"/>
  <bookViews>
    <workbookView xWindow="-120" yWindow="-120" windowWidth="29040" windowHeight="15720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L19" i="1" s="1"/>
  <c r="M19" i="1" s="1"/>
  <c r="D24" i="1"/>
  <c r="L18" i="1" s="1"/>
  <c r="M18" i="1" s="1"/>
  <c r="C24" i="1"/>
  <c r="B24" i="1"/>
  <c r="K23" i="1"/>
  <c r="L23" i="1" s="1"/>
  <c r="M23" i="1" s="1"/>
  <c r="K21" i="1"/>
  <c r="L21" i="1" s="1"/>
  <c r="M21" i="1" s="1"/>
  <c r="K18" i="1"/>
  <c r="I18" i="1"/>
  <c r="H18" i="1"/>
  <c r="G18" i="1"/>
  <c r="F18" i="1"/>
  <c r="K20" i="1" s="1"/>
  <c r="L20" i="1" s="1"/>
  <c r="M20" i="1" s="1"/>
  <c r="E18" i="1"/>
  <c r="D18" i="1"/>
  <c r="C18" i="1"/>
  <c r="K17" i="1" s="1"/>
  <c r="L17" i="1" s="1"/>
  <c r="M17" i="1" s="1"/>
  <c r="B18" i="1"/>
  <c r="K16" i="1" s="1"/>
  <c r="L16" i="1" s="1"/>
  <c r="M16" i="1" s="1"/>
  <c r="I13" i="1"/>
  <c r="K12" i="1" s="1"/>
  <c r="L12" i="1" s="1"/>
  <c r="M12" i="1" s="1"/>
  <c r="H13" i="1"/>
  <c r="G13" i="1"/>
  <c r="F13" i="1"/>
  <c r="E13" i="1"/>
  <c r="D13" i="1"/>
  <c r="C13" i="1"/>
  <c r="B13" i="1"/>
  <c r="I7" i="1"/>
  <c r="H7" i="1"/>
  <c r="G7" i="1"/>
  <c r="K10" i="1" s="1"/>
  <c r="L10" i="1" s="1"/>
  <c r="M10" i="1" s="1"/>
  <c r="F7" i="1"/>
  <c r="K9" i="1" s="1"/>
  <c r="L9" i="1" s="1"/>
  <c r="M9" i="1" s="1"/>
  <c r="E7" i="1"/>
  <c r="L8" i="1" s="1"/>
  <c r="M8" i="1" s="1"/>
  <c r="D7" i="1"/>
  <c r="L7" i="1" s="1"/>
  <c r="M7" i="1" s="1"/>
  <c r="C7" i="1"/>
  <c r="B7" i="1"/>
  <c r="K5" i="1" s="1"/>
  <c r="L5" i="1" s="1"/>
  <c r="M5" i="1" s="1"/>
  <c r="K6" i="1"/>
  <c r="L6" i="1" s="1"/>
  <c r="M6" i="1" s="1"/>
  <c r="I35" i="1"/>
  <c r="H35" i="1"/>
  <c r="G35" i="1"/>
  <c r="F35" i="1"/>
  <c r="E35" i="1"/>
  <c r="D35" i="1"/>
  <c r="C35" i="1"/>
  <c r="B35" i="1"/>
  <c r="I29" i="1"/>
  <c r="H29" i="1"/>
  <c r="G29" i="1"/>
  <c r="K32" i="1" s="1"/>
  <c r="L32" i="1" s="1"/>
  <c r="M32" i="1" s="1"/>
  <c r="F29" i="1"/>
  <c r="E29" i="1"/>
  <c r="D29" i="1"/>
  <c r="C29" i="1"/>
  <c r="B29" i="1"/>
  <c r="B40" i="1"/>
  <c r="C40" i="1"/>
  <c r="D40" i="1"/>
  <c r="E40" i="1"/>
  <c r="F40" i="1"/>
  <c r="G40" i="1"/>
  <c r="H40" i="1"/>
  <c r="I40" i="1"/>
  <c r="I46" i="1"/>
  <c r="H46" i="1"/>
  <c r="G46" i="1"/>
  <c r="F46" i="1"/>
  <c r="E46" i="1"/>
  <c r="D46" i="1"/>
  <c r="C46" i="1"/>
  <c r="B46" i="1"/>
  <c r="B51" i="1"/>
  <c r="C51" i="1"/>
  <c r="B57" i="1"/>
  <c r="C57" i="1"/>
  <c r="D51" i="1"/>
  <c r="E51" i="1"/>
  <c r="F51" i="1"/>
  <c r="G51" i="1"/>
  <c r="H51" i="1"/>
  <c r="I51" i="1"/>
  <c r="D57" i="1"/>
  <c r="E57" i="1"/>
  <c r="F57" i="1"/>
  <c r="G57" i="1"/>
  <c r="I57" i="1"/>
  <c r="H57" i="1"/>
  <c r="I68" i="1"/>
  <c r="H68" i="1"/>
  <c r="G68" i="1"/>
  <c r="F68" i="1"/>
  <c r="E68" i="1"/>
  <c r="D68" i="1"/>
  <c r="C68" i="1"/>
  <c r="B68" i="1"/>
  <c r="I62" i="1"/>
  <c r="H62" i="1"/>
  <c r="G62" i="1"/>
  <c r="K65" i="1" s="1"/>
  <c r="L65" i="1" s="1"/>
  <c r="M65" i="1" s="1"/>
  <c r="F62" i="1"/>
  <c r="K64" i="1" s="1"/>
  <c r="L64" i="1" s="1"/>
  <c r="M64" i="1" s="1"/>
  <c r="E62" i="1"/>
  <c r="D62" i="1"/>
  <c r="C62" i="1"/>
  <c r="B62" i="1"/>
  <c r="B73" i="1"/>
  <c r="C73" i="1"/>
  <c r="D73" i="1"/>
  <c r="E73" i="1"/>
  <c r="F73" i="1"/>
  <c r="G73" i="1"/>
  <c r="H73" i="1"/>
  <c r="I73" i="1"/>
  <c r="B79" i="1"/>
  <c r="C79" i="1"/>
  <c r="D79" i="1"/>
  <c r="E79" i="1"/>
  <c r="F79" i="1"/>
  <c r="G79" i="1"/>
  <c r="H79" i="1"/>
  <c r="I79" i="1"/>
  <c r="I84" i="1"/>
  <c r="H84" i="1"/>
  <c r="G84" i="1"/>
  <c r="F84" i="1"/>
  <c r="E84" i="1"/>
  <c r="E90" i="1"/>
  <c r="D84" i="1"/>
  <c r="C84" i="1"/>
  <c r="C90" i="1"/>
  <c r="B90" i="1"/>
  <c r="B84" i="1"/>
  <c r="I90" i="1"/>
  <c r="H90" i="1"/>
  <c r="G90" i="1"/>
  <c r="F90" i="1"/>
  <c r="D90" i="1"/>
  <c r="I101" i="1"/>
  <c r="H101" i="1"/>
  <c r="G101" i="1"/>
  <c r="F101" i="1"/>
  <c r="E101" i="1"/>
  <c r="D101" i="1"/>
  <c r="D95" i="1"/>
  <c r="K95" i="1" s="1"/>
  <c r="C101" i="1"/>
  <c r="B101" i="1"/>
  <c r="I95" i="1"/>
  <c r="H95" i="1"/>
  <c r="G95" i="1"/>
  <c r="F95" i="1"/>
  <c r="E95" i="1"/>
  <c r="C95" i="1"/>
  <c r="B95" i="1"/>
  <c r="B106" i="1"/>
  <c r="B112" i="1"/>
  <c r="C106" i="1"/>
  <c r="C112" i="1"/>
  <c r="D106" i="1"/>
  <c r="D112" i="1"/>
  <c r="E112" i="1"/>
  <c r="E106" i="1"/>
  <c r="F106" i="1"/>
  <c r="F112" i="1"/>
  <c r="G112" i="1"/>
  <c r="I106" i="1"/>
  <c r="I112" i="1"/>
  <c r="H112" i="1"/>
  <c r="H106" i="1"/>
  <c r="G106" i="1"/>
  <c r="K19" i="1" l="1"/>
  <c r="K7" i="1"/>
  <c r="K8" i="1"/>
  <c r="L84" i="1"/>
  <c r="M84" i="1" s="1"/>
  <c r="L62" i="1"/>
  <c r="M62" i="1" s="1"/>
  <c r="K41" i="1"/>
  <c r="K45" i="1"/>
  <c r="L45" i="1" s="1"/>
  <c r="M45" i="1" s="1"/>
  <c r="K34" i="1"/>
  <c r="L34" i="1" s="1"/>
  <c r="M34" i="1" s="1"/>
  <c r="L30" i="1"/>
  <c r="M30" i="1" s="1"/>
  <c r="L29" i="1"/>
  <c r="M29" i="1" s="1"/>
  <c r="K28" i="1"/>
  <c r="L28" i="1" s="1"/>
  <c r="M28" i="1" s="1"/>
  <c r="K27" i="1"/>
  <c r="L27" i="1" s="1"/>
  <c r="M27" i="1" s="1"/>
  <c r="K31" i="1"/>
  <c r="L31" i="1" s="1"/>
  <c r="M31" i="1" s="1"/>
  <c r="K73" i="1"/>
  <c r="K39" i="1"/>
  <c r="L39" i="1" s="1"/>
  <c r="M39" i="1" s="1"/>
  <c r="K29" i="1"/>
  <c r="K30" i="1"/>
  <c r="L63" i="1"/>
  <c r="M63" i="1" s="1"/>
  <c r="K42" i="1"/>
  <c r="L42" i="1" s="1"/>
  <c r="M42" i="1" s="1"/>
  <c r="K43" i="1"/>
  <c r="L43" i="1" s="1"/>
  <c r="M43" i="1" s="1"/>
  <c r="L74" i="1"/>
  <c r="M74" i="1" s="1"/>
  <c r="K40" i="1"/>
  <c r="L41" i="1"/>
  <c r="M41" i="1" s="1"/>
  <c r="K38" i="1"/>
  <c r="L38" i="1" s="1"/>
  <c r="M38" i="1" s="1"/>
  <c r="L40" i="1"/>
  <c r="M40" i="1" s="1"/>
  <c r="K54" i="1"/>
  <c r="L54" i="1" s="1"/>
  <c r="M54" i="1" s="1"/>
  <c r="K67" i="1"/>
  <c r="L67" i="1" s="1"/>
  <c r="M67" i="1" s="1"/>
  <c r="K83" i="1"/>
  <c r="L83" i="1" s="1"/>
  <c r="M83" i="1" s="1"/>
  <c r="L106" i="1"/>
  <c r="M106" i="1" s="1"/>
  <c r="L96" i="1"/>
  <c r="M96" i="1" s="1"/>
  <c r="L95" i="1"/>
  <c r="M95" i="1" s="1"/>
  <c r="K76" i="1"/>
  <c r="L76" i="1" s="1"/>
  <c r="M76" i="1" s="1"/>
  <c r="K52" i="1"/>
  <c r="K98" i="1"/>
  <c r="L98" i="1" s="1"/>
  <c r="M98" i="1" s="1"/>
  <c r="K78" i="1"/>
  <c r="L78" i="1" s="1"/>
  <c r="M78" i="1" s="1"/>
  <c r="K53" i="1"/>
  <c r="L53" i="1" s="1"/>
  <c r="M53" i="1" s="1"/>
  <c r="K111" i="1"/>
  <c r="L111" i="1" s="1"/>
  <c r="M111" i="1" s="1"/>
  <c r="K63" i="1"/>
  <c r="K109" i="1"/>
  <c r="L109" i="1" s="1"/>
  <c r="M109" i="1" s="1"/>
  <c r="K75" i="1"/>
  <c r="L75" i="1" s="1"/>
  <c r="M75" i="1" s="1"/>
  <c r="K104" i="1"/>
  <c r="L104" i="1" s="1"/>
  <c r="M104" i="1" s="1"/>
  <c r="K82" i="1"/>
  <c r="L82" i="1" s="1"/>
  <c r="M82" i="1" s="1"/>
  <c r="K106" i="1"/>
  <c r="K89" i="1"/>
  <c r="L89" i="1" s="1"/>
  <c r="M89" i="1" s="1"/>
  <c r="K60" i="1"/>
  <c r="L60" i="1" s="1"/>
  <c r="M60" i="1" s="1"/>
  <c r="K97" i="1"/>
  <c r="L97" i="1" s="1"/>
  <c r="M97" i="1" s="1"/>
  <c r="K84" i="1"/>
  <c r="K86" i="1"/>
  <c r="L86" i="1" s="1"/>
  <c r="M86" i="1" s="1"/>
  <c r="K96" i="1"/>
  <c r="K93" i="1"/>
  <c r="L93" i="1" s="1"/>
  <c r="M93" i="1" s="1"/>
  <c r="K72" i="1"/>
  <c r="L72" i="1" s="1"/>
  <c r="M72" i="1" s="1"/>
  <c r="K71" i="1"/>
  <c r="L71" i="1" s="1"/>
  <c r="M71" i="1" s="1"/>
  <c r="K105" i="1"/>
  <c r="L105" i="1" s="1"/>
  <c r="M105" i="1" s="1"/>
  <c r="K61" i="1"/>
  <c r="L61" i="1" s="1"/>
  <c r="M61" i="1" s="1"/>
  <c r="K56" i="1"/>
  <c r="L56" i="1" s="1"/>
  <c r="M56" i="1" s="1"/>
  <c r="L85" i="1"/>
  <c r="M85" i="1" s="1"/>
  <c r="K51" i="1"/>
  <c r="K74" i="1"/>
  <c r="K108" i="1"/>
  <c r="L108" i="1" s="1"/>
  <c r="M108" i="1" s="1"/>
  <c r="K100" i="1"/>
  <c r="L100" i="1" s="1"/>
  <c r="M100" i="1" s="1"/>
  <c r="K107" i="1"/>
  <c r="K87" i="1"/>
  <c r="L87" i="1" s="1"/>
  <c r="M87" i="1" s="1"/>
  <c r="L73" i="1"/>
  <c r="M73" i="1" s="1"/>
  <c r="K50" i="1"/>
  <c r="L50" i="1" s="1"/>
  <c r="M50" i="1" s="1"/>
  <c r="K94" i="1"/>
  <c r="L94" i="1" s="1"/>
  <c r="M94" i="1" s="1"/>
  <c r="K49" i="1"/>
  <c r="L49" i="1" s="1"/>
  <c r="M49" i="1" s="1"/>
  <c r="K62" i="1"/>
  <c r="K85" i="1"/>
  <c r="L52" i="1"/>
  <c r="M52" i="1" s="1"/>
  <c r="L107" i="1"/>
  <c r="M107" i="1" s="1"/>
  <c r="L51" i="1"/>
  <c r="M51" i="1" s="1"/>
</calcChain>
</file>

<file path=xl/sharedStrings.xml><?xml version="1.0" encoding="utf-8"?>
<sst xmlns="http://schemas.openxmlformats.org/spreadsheetml/2006/main" count="239" uniqueCount="38">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</sst>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4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112"/>
  <sheetViews>
    <sheetView tabSelected="1" workbookViewId="0">
      <selection activeCell="Q18" sqref="Q18"/>
    </sheetView>
  </sheetViews>
  <sheetFormatPr defaultColWidth="9.140625" defaultRowHeight="15" x14ac:dyDescent="0.25"/>
  <cols>
    <col min="1" max="1" width="18" bestFit="1" customWidth="1"/>
    <col min="2" max="2" width="12.28515625" style="18" bestFit="1" customWidth="1"/>
    <col min="3" max="3" width="10.140625" style="18" bestFit="1" customWidth="1"/>
    <col min="4" max="4" width="18.42578125" style="18" bestFit="1" customWidth="1"/>
    <col min="5" max="5" width="17" style="18" bestFit="1" customWidth="1"/>
    <col min="6" max="6" width="13.85546875" style="18" bestFit="1" customWidth="1"/>
    <col min="7" max="7" width="15.85546875" style="18" bestFit="1" customWidth="1"/>
    <col min="8" max="8" width="24.42578125" style="18" bestFit="1" customWidth="1"/>
    <col min="9" max="9" width="20.140625" style="18" bestFit="1" customWidth="1"/>
    <col min="10" max="10" width="27.28515625" bestFit="1" customWidth="1"/>
    <col min="11" max="11" width="11.42578125" style="18" bestFit="1" customWidth="1"/>
    <col min="12" max="12" width="7.7109375" style="18" bestFit="1" customWidth="1"/>
    <col min="13" max="13" width="10.7109375" style="18" customWidth="1"/>
  </cols>
  <sheetData>
    <row r="1" spans="1:13" ht="21.75" customHeight="1" thickBot="1" x14ac:dyDescent="0.4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.75" thickBot="1" x14ac:dyDescent="0.3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5">
      <c r="A3" s="3" t="s">
        <v>36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5">
      <c r="A4" s="5" t="s">
        <v>10</v>
      </c>
      <c r="B4" s="45">
        <v>551</v>
      </c>
      <c r="C4" s="45">
        <v>514</v>
      </c>
      <c r="D4" s="46">
        <v>355000</v>
      </c>
      <c r="E4" s="46">
        <v>345000</v>
      </c>
      <c r="F4" s="45">
        <v>424</v>
      </c>
      <c r="G4" s="45">
        <v>725</v>
      </c>
      <c r="H4" s="45">
        <v>1.5</v>
      </c>
      <c r="I4" s="45">
        <v>16</v>
      </c>
      <c r="J4" s="6"/>
      <c r="K4" s="7" t="s">
        <v>11</v>
      </c>
      <c r="L4" s="8" t="s">
        <v>12</v>
      </c>
      <c r="M4" s="14"/>
    </row>
    <row r="5" spans="1:13" x14ac:dyDescent="0.25">
      <c r="A5" s="5" t="s">
        <v>13</v>
      </c>
      <c r="B5" s="45">
        <v>243</v>
      </c>
      <c r="C5" s="45">
        <v>261</v>
      </c>
      <c r="D5" s="46">
        <v>345900</v>
      </c>
      <c r="E5" s="46">
        <v>325000</v>
      </c>
      <c r="F5" s="45">
        <v>173</v>
      </c>
      <c r="G5" s="45">
        <v>442</v>
      </c>
      <c r="H5" s="45">
        <v>2.4</v>
      </c>
      <c r="I5" s="45">
        <v>24</v>
      </c>
      <c r="J5" s="6" t="s">
        <v>1</v>
      </c>
      <c r="K5" s="18">
        <f>SUM(B7-B13)</f>
        <v>-197</v>
      </c>
      <c r="L5" s="10">
        <f>SUM(K5/B13)</f>
        <v>-0.12152991980259099</v>
      </c>
      <c r="M5" s="14" t="str">
        <f>IF(L5=0,"No Change",IF(L5&lt;0,"Decrease","Increase"))</f>
        <v>Decrease</v>
      </c>
    </row>
    <row r="6" spans="1:13" x14ac:dyDescent="0.25">
      <c r="A6" s="5" t="s">
        <v>14</v>
      </c>
      <c r="B6" s="45">
        <v>630</v>
      </c>
      <c r="C6" s="45">
        <v>470</v>
      </c>
      <c r="D6" s="46">
        <v>489000</v>
      </c>
      <c r="E6" s="46">
        <v>447898</v>
      </c>
      <c r="F6" s="45">
        <v>394</v>
      </c>
      <c r="G6" s="45">
        <v>1567</v>
      </c>
      <c r="H6" s="45">
        <v>3.8</v>
      </c>
      <c r="I6" s="45">
        <v>47</v>
      </c>
      <c r="J6" s="6" t="s">
        <v>2</v>
      </c>
      <c r="K6" s="18">
        <f>SUM(C7-C13)</f>
        <v>-232</v>
      </c>
      <c r="L6" s="10">
        <f>SUM(K6/C13)</f>
        <v>-0.15707515233581584</v>
      </c>
      <c r="M6" s="14" t="str">
        <f t="shared" ref="M6:M10" si="0">IF(L6=0,"No Change",IF(L6&lt;0,"Decrease","Increase"))</f>
        <v>Decrease</v>
      </c>
    </row>
    <row r="7" spans="1:13" x14ac:dyDescent="0.25">
      <c r="A7" s="12" t="s">
        <v>15</v>
      </c>
      <c r="B7" s="47">
        <f>SUM(B4:B6)</f>
        <v>1424</v>
      </c>
      <c r="C7" s="47">
        <f>SUM(C4:C6)</f>
        <v>1245</v>
      </c>
      <c r="D7" s="48">
        <f>SUM(D4:D6)/3</f>
        <v>396633.33333333331</v>
      </c>
      <c r="E7" s="48">
        <f>SUM(E4:E6)/3</f>
        <v>372632.66666666669</v>
      </c>
      <c r="F7" s="47">
        <f>SUM(F4:F6)</f>
        <v>991</v>
      </c>
      <c r="G7" s="47">
        <f>SUM(G4:G6)</f>
        <v>2734</v>
      </c>
      <c r="H7" s="47">
        <f>SUM(H4:H6)/3</f>
        <v>2.5666666666666664</v>
      </c>
      <c r="I7" s="47">
        <f>SUM(I4:I6)/3</f>
        <v>29</v>
      </c>
      <c r="J7" s="6" t="s">
        <v>3</v>
      </c>
      <c r="K7" s="22">
        <f>SUM(D7-D13)</f>
        <v>35333.333333333314</v>
      </c>
      <c r="L7" s="23">
        <f>SUM(D7-D13)/D13</f>
        <v>9.7794999538702784E-2</v>
      </c>
      <c r="M7" s="14" t="str">
        <f t="shared" si="0"/>
        <v>Increase</v>
      </c>
    </row>
    <row r="8" spans="1:13" x14ac:dyDescent="0.25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10299.333333333372</v>
      </c>
      <c r="L8" s="23">
        <f>SUM(E7-E13)/E13</f>
        <v>2.8425022999080146E-2</v>
      </c>
      <c r="M8" s="14" t="str">
        <f t="shared" si="0"/>
        <v>Increase</v>
      </c>
    </row>
    <row r="9" spans="1:13" x14ac:dyDescent="0.25">
      <c r="A9" s="9" t="s">
        <v>37</v>
      </c>
      <c r="J9" s="6" t="s">
        <v>5</v>
      </c>
      <c r="K9" s="18">
        <f>SUM(F7-F13)</f>
        <v>-213</v>
      </c>
      <c r="L9" s="10">
        <f>SUM(K9/F13)</f>
        <v>-0.17691029900332225</v>
      </c>
      <c r="M9" s="14" t="str">
        <f t="shared" si="0"/>
        <v>Decrease</v>
      </c>
    </row>
    <row r="10" spans="1:13" x14ac:dyDescent="0.25">
      <c r="A10" s="5" t="s">
        <v>10</v>
      </c>
      <c r="B10" s="45">
        <v>643</v>
      </c>
      <c r="C10" s="45">
        <v>664</v>
      </c>
      <c r="D10" s="46">
        <v>315000</v>
      </c>
      <c r="E10" s="46">
        <v>350000</v>
      </c>
      <c r="F10" s="45">
        <v>565</v>
      </c>
      <c r="G10" s="45">
        <v>857</v>
      </c>
      <c r="H10" s="45">
        <v>1.3</v>
      </c>
      <c r="I10" s="45">
        <v>18</v>
      </c>
      <c r="J10" s="6" t="s">
        <v>6</v>
      </c>
      <c r="K10" s="18">
        <f>SUM(G7-G13)</f>
        <v>-104</v>
      </c>
      <c r="L10" s="10">
        <f>SUM(K10/G13)</f>
        <v>-3.6645525017618044E-2</v>
      </c>
      <c r="M10" s="14" t="str">
        <f t="shared" si="0"/>
        <v>Decrease</v>
      </c>
    </row>
    <row r="11" spans="1:13" x14ac:dyDescent="0.25">
      <c r="A11" s="5" t="s">
        <v>13</v>
      </c>
      <c r="B11" s="45">
        <v>293</v>
      </c>
      <c r="C11" s="45">
        <v>254</v>
      </c>
      <c r="D11" s="46">
        <v>319900</v>
      </c>
      <c r="E11" s="46">
        <v>320000</v>
      </c>
      <c r="F11" s="45">
        <v>215</v>
      </c>
      <c r="G11" s="45">
        <v>492</v>
      </c>
      <c r="H11" s="45">
        <v>1.7</v>
      </c>
      <c r="I11" s="45">
        <v>19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5">
      <c r="A12" s="5" t="s">
        <v>14</v>
      </c>
      <c r="B12" s="45">
        <v>685</v>
      </c>
      <c r="C12" s="45">
        <v>559</v>
      </c>
      <c r="D12" s="46">
        <v>449000</v>
      </c>
      <c r="E12" s="46">
        <v>417000</v>
      </c>
      <c r="F12" s="45">
        <v>424</v>
      </c>
      <c r="G12" s="45">
        <v>1489</v>
      </c>
      <c r="H12" s="45">
        <v>3.2</v>
      </c>
      <c r="I12" s="45">
        <v>37</v>
      </c>
      <c r="J12" s="6" t="s">
        <v>19</v>
      </c>
      <c r="K12" s="24">
        <f>SUM(I7-I13)</f>
        <v>4.3333333333333321</v>
      </c>
      <c r="L12" s="10">
        <f>SUM(K12/I13)</f>
        <v>0.17567567567567563</v>
      </c>
      <c r="M12" s="14" t="str">
        <f t="shared" ref="M12" si="1">IF(L12=0,"No Change",IF(L12&lt;0,"Decrease","Increase"))</f>
        <v>Increase</v>
      </c>
    </row>
    <row r="13" spans="1:13" ht="15.75" thickBot="1" x14ac:dyDescent="0.3">
      <c r="A13" s="13" t="s">
        <v>15</v>
      </c>
      <c r="B13" s="38">
        <f>SUM(B10:B12)</f>
        <v>1621</v>
      </c>
      <c r="C13" s="38">
        <f>SUM(C10:C12)</f>
        <v>1477</v>
      </c>
      <c r="D13" s="39">
        <f>SUM(D10:D12)/3</f>
        <v>361300</v>
      </c>
      <c r="E13" s="39">
        <f>SUM(E10:E12)/3</f>
        <v>362333.33333333331</v>
      </c>
      <c r="F13" s="38">
        <f>SUM(F10:F12)</f>
        <v>1204</v>
      </c>
      <c r="G13" s="38">
        <f>SUM(G10:G12)</f>
        <v>2838</v>
      </c>
      <c r="H13" s="40">
        <f>SUM(H10:H12)/3</f>
        <v>2.0666666666666669</v>
      </c>
      <c r="I13" s="47">
        <f>SUM(I10:I12)/3</f>
        <v>24.666666666666668</v>
      </c>
      <c r="J13" s="11"/>
      <c r="K13" s="25"/>
      <c r="L13" s="26"/>
      <c r="M13" s="17"/>
    </row>
    <row r="14" spans="1:13" x14ac:dyDescent="0.25">
      <c r="A14" s="3" t="s">
        <v>34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5">
      <c r="A15" s="5" t="s">
        <v>10</v>
      </c>
      <c r="B15" s="45">
        <v>554</v>
      </c>
      <c r="C15" s="45">
        <v>467</v>
      </c>
      <c r="D15" s="46">
        <v>349900</v>
      </c>
      <c r="E15" s="46">
        <v>355000</v>
      </c>
      <c r="F15" s="45">
        <v>416</v>
      </c>
      <c r="G15" s="45">
        <v>702</v>
      </c>
      <c r="H15" s="45">
        <v>1.2</v>
      </c>
      <c r="I15" s="45">
        <v>15</v>
      </c>
      <c r="J15" s="6"/>
      <c r="K15" s="7" t="s">
        <v>11</v>
      </c>
      <c r="L15" s="8" t="s">
        <v>12</v>
      </c>
      <c r="M15" s="14"/>
    </row>
    <row r="16" spans="1:13" x14ac:dyDescent="0.25">
      <c r="A16" s="5" t="s">
        <v>13</v>
      </c>
      <c r="B16" s="45">
        <v>242</v>
      </c>
      <c r="C16" s="45">
        <v>182</v>
      </c>
      <c r="D16" s="46">
        <v>342500</v>
      </c>
      <c r="E16" s="46">
        <v>330000</v>
      </c>
      <c r="F16" s="45">
        <v>209</v>
      </c>
      <c r="G16" s="45">
        <v>426</v>
      </c>
      <c r="H16" s="45">
        <v>1.7</v>
      </c>
      <c r="I16" s="45">
        <v>27</v>
      </c>
      <c r="J16" s="6" t="s">
        <v>1</v>
      </c>
      <c r="K16" s="18">
        <f>SUM(B18-B24)</f>
        <v>-434</v>
      </c>
      <c r="L16" s="10">
        <f>SUM(K16/B24)</f>
        <v>-0.24478285391990975</v>
      </c>
      <c r="M16" s="14" t="str">
        <f>IF(L16=0,"No Change",IF(L16&lt;0,"Decrease","Increase"))</f>
        <v>Decrease</v>
      </c>
    </row>
    <row r="17" spans="1:13" x14ac:dyDescent="0.25">
      <c r="A17" s="5" t="s">
        <v>14</v>
      </c>
      <c r="B17" s="45">
        <v>543</v>
      </c>
      <c r="C17" s="45">
        <v>399</v>
      </c>
      <c r="D17" s="46">
        <v>469000</v>
      </c>
      <c r="E17" s="46">
        <v>450000</v>
      </c>
      <c r="F17" s="45">
        <v>347</v>
      </c>
      <c r="G17" s="45">
        <v>1561</v>
      </c>
      <c r="H17" s="45">
        <v>3.1</v>
      </c>
      <c r="I17" s="45">
        <v>42</v>
      </c>
      <c r="J17" s="6" t="s">
        <v>2</v>
      </c>
      <c r="K17" s="18">
        <f>SUM(C18-C24)</f>
        <v>-374</v>
      </c>
      <c r="L17" s="10">
        <f>SUM(K17/C24)</f>
        <v>-0.26300984528832633</v>
      </c>
      <c r="M17" s="14" t="str">
        <f t="shared" ref="M17:M21" si="2">IF(L17=0,"No Change",IF(L17&lt;0,"Decrease","Increase"))</f>
        <v>Decrease</v>
      </c>
    </row>
    <row r="18" spans="1:13" x14ac:dyDescent="0.25">
      <c r="A18" s="12" t="s">
        <v>15</v>
      </c>
      <c r="B18" s="47">
        <f>SUM(B15:B17)</f>
        <v>1339</v>
      </c>
      <c r="C18" s="47">
        <f>SUM(C15:C17)</f>
        <v>1048</v>
      </c>
      <c r="D18" s="48">
        <f>SUM(D15:D17)/3</f>
        <v>387133.33333333331</v>
      </c>
      <c r="E18" s="48">
        <f>SUM(E15:E17)/3</f>
        <v>378333.33333333331</v>
      </c>
      <c r="F18" s="47">
        <f>SUM(F15:F17)</f>
        <v>972</v>
      </c>
      <c r="G18" s="47">
        <f>SUM(G15:G17)</f>
        <v>2689</v>
      </c>
      <c r="H18" s="47">
        <f>SUM(H15:H17)/3</f>
        <v>2</v>
      </c>
      <c r="I18" s="47">
        <f>SUM(I15:I17)/3</f>
        <v>28</v>
      </c>
      <c r="J18" s="6" t="s">
        <v>3</v>
      </c>
      <c r="K18" s="22">
        <f>SUM(D18-D24)</f>
        <v>11268.333333333314</v>
      </c>
      <c r="L18" s="23">
        <f>SUM(D18-D24)/D24</f>
        <v>2.9979735632030952E-2</v>
      </c>
      <c r="M18" s="14" t="str">
        <f t="shared" si="2"/>
        <v>Increase</v>
      </c>
    </row>
    <row r="19" spans="1:13" x14ac:dyDescent="0.25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19766.666666666628</v>
      </c>
      <c r="L19" s="23">
        <f>SUM(E18-E24)/E24</f>
        <v>5.5126894115459589E-2</v>
      </c>
      <c r="M19" s="14" t="str">
        <f t="shared" si="2"/>
        <v>Increase</v>
      </c>
    </row>
    <row r="20" spans="1:13" x14ac:dyDescent="0.25">
      <c r="A20" s="9" t="s">
        <v>35</v>
      </c>
      <c r="J20" s="6" t="s">
        <v>5</v>
      </c>
      <c r="K20" s="18">
        <f>SUM(F18-F24)</f>
        <v>-175</v>
      </c>
      <c r="L20" s="10">
        <f>SUM(K20/F24)</f>
        <v>-0.15257192676547515</v>
      </c>
      <c r="M20" s="14" t="str">
        <f t="shared" si="2"/>
        <v>Decrease</v>
      </c>
    </row>
    <row r="21" spans="1:13" x14ac:dyDescent="0.25">
      <c r="A21" s="5" t="s">
        <v>10</v>
      </c>
      <c r="B21" s="45">
        <v>719</v>
      </c>
      <c r="C21" s="45">
        <v>668</v>
      </c>
      <c r="D21" s="46">
        <v>325000</v>
      </c>
      <c r="E21" s="46">
        <v>345750</v>
      </c>
      <c r="F21" s="45">
        <v>508</v>
      </c>
      <c r="G21" s="45">
        <v>906</v>
      </c>
      <c r="H21" s="45">
        <v>1.3</v>
      </c>
      <c r="I21" s="45">
        <v>12</v>
      </c>
      <c r="J21" s="6" t="s">
        <v>6</v>
      </c>
      <c r="K21" s="18">
        <f>SUM(G18-G24)</f>
        <v>-115</v>
      </c>
      <c r="L21" s="10">
        <f>SUM(K21/G24)</f>
        <v>-4.1012838801711839E-2</v>
      </c>
      <c r="M21" s="14" t="str">
        <f t="shared" si="2"/>
        <v>Decrease</v>
      </c>
    </row>
    <row r="22" spans="1:13" x14ac:dyDescent="0.25">
      <c r="A22" s="5" t="s">
        <v>13</v>
      </c>
      <c r="B22" s="45">
        <v>354</v>
      </c>
      <c r="C22" s="45">
        <v>284</v>
      </c>
      <c r="D22" s="46">
        <v>326860</v>
      </c>
      <c r="E22" s="46">
        <v>305000</v>
      </c>
      <c r="F22" s="45">
        <v>233</v>
      </c>
      <c r="G22" s="45">
        <v>482</v>
      </c>
      <c r="H22" s="45">
        <v>1.8</v>
      </c>
      <c r="I22" s="45">
        <v>18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5">
      <c r="A23" s="5" t="s">
        <v>14</v>
      </c>
      <c r="B23" s="45">
        <v>700</v>
      </c>
      <c r="C23" s="45">
        <v>470</v>
      </c>
      <c r="D23" s="46">
        <v>475735</v>
      </c>
      <c r="E23" s="46">
        <v>424950</v>
      </c>
      <c r="F23" s="45">
        <v>406</v>
      </c>
      <c r="G23" s="45">
        <v>1416</v>
      </c>
      <c r="H23" s="45">
        <v>2.7</v>
      </c>
      <c r="I23" s="45">
        <v>24</v>
      </c>
      <c r="J23" s="6" t="s">
        <v>19</v>
      </c>
      <c r="K23" s="24">
        <f>SUM(I18-I24)</f>
        <v>10</v>
      </c>
      <c r="L23" s="10">
        <f>SUM(K23/I24)</f>
        <v>0.55555555555555558</v>
      </c>
      <c r="M23" s="14" t="str">
        <f t="shared" ref="M23" si="3">IF(L23=0,"No Change",IF(L23&lt;0,"Decrease","Increase"))</f>
        <v>Increase</v>
      </c>
    </row>
    <row r="24" spans="1:13" ht="15.75" thickBot="1" x14ac:dyDescent="0.3">
      <c r="A24" s="13" t="s">
        <v>15</v>
      </c>
      <c r="B24" s="38">
        <f>SUM(B21:B23)</f>
        <v>1773</v>
      </c>
      <c r="C24" s="38">
        <f>SUM(C21:C23)</f>
        <v>1422</v>
      </c>
      <c r="D24" s="39">
        <f>SUM(D21:D23)/3</f>
        <v>375865</v>
      </c>
      <c r="E24" s="39">
        <f>SUM(E21:E23)/3</f>
        <v>358566.66666666669</v>
      </c>
      <c r="F24" s="38">
        <f>SUM(F21:F23)</f>
        <v>1147</v>
      </c>
      <c r="G24" s="38">
        <f>SUM(G21:G23)</f>
        <v>2804</v>
      </c>
      <c r="H24" s="40">
        <f>SUM(H21:H23)/3</f>
        <v>1.9333333333333336</v>
      </c>
      <c r="I24" s="47">
        <f>SUM(I21:I23)/3</f>
        <v>18</v>
      </c>
      <c r="J24" s="11"/>
      <c r="K24" s="25"/>
      <c r="L24" s="26"/>
      <c r="M24" s="17"/>
    </row>
    <row r="25" spans="1:13" x14ac:dyDescent="0.25">
      <c r="A25" s="3" t="s">
        <v>32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5">
      <c r="A26" s="5" t="s">
        <v>10</v>
      </c>
      <c r="B26" s="45">
        <v>609</v>
      </c>
      <c r="C26" s="45">
        <v>557</v>
      </c>
      <c r="D26" s="46">
        <v>350000</v>
      </c>
      <c r="E26" s="46">
        <v>345000</v>
      </c>
      <c r="F26" s="45">
        <v>467</v>
      </c>
      <c r="G26" s="45">
        <v>667</v>
      </c>
      <c r="H26" s="45">
        <v>1.4</v>
      </c>
      <c r="I26" s="45">
        <v>20</v>
      </c>
      <c r="J26" s="6"/>
      <c r="K26" s="7" t="s">
        <v>11</v>
      </c>
      <c r="L26" s="8" t="s">
        <v>12</v>
      </c>
      <c r="M26" s="14"/>
    </row>
    <row r="27" spans="1:13" x14ac:dyDescent="0.25">
      <c r="A27" s="5" t="s">
        <v>13</v>
      </c>
      <c r="B27" s="45">
        <v>290</v>
      </c>
      <c r="C27" s="45">
        <v>249</v>
      </c>
      <c r="D27" s="46">
        <v>330000</v>
      </c>
      <c r="E27" s="46">
        <v>310000</v>
      </c>
      <c r="F27" s="45">
        <v>207</v>
      </c>
      <c r="G27" s="45">
        <v>451</v>
      </c>
      <c r="H27" s="45">
        <v>2</v>
      </c>
      <c r="I27" s="45">
        <v>23</v>
      </c>
      <c r="J27" s="6" t="s">
        <v>1</v>
      </c>
      <c r="K27" s="18">
        <f>SUM(B29-B35)</f>
        <v>-346</v>
      </c>
      <c r="L27" s="10">
        <f>SUM(K27/B35)</f>
        <v>-0.18652291105121294</v>
      </c>
      <c r="M27" s="14" t="str">
        <f>IF(L27=0,"No Change",IF(L27&lt;0,"Decrease","Increase"))</f>
        <v>Decrease</v>
      </c>
    </row>
    <row r="28" spans="1:13" x14ac:dyDescent="0.25">
      <c r="A28" s="5" t="s">
        <v>14</v>
      </c>
      <c r="B28" s="45">
        <v>610</v>
      </c>
      <c r="C28" s="45">
        <v>496</v>
      </c>
      <c r="D28" s="46">
        <v>474900</v>
      </c>
      <c r="E28" s="46">
        <v>463500</v>
      </c>
      <c r="F28" s="45">
        <v>330</v>
      </c>
      <c r="G28" s="45">
        <v>1593</v>
      </c>
      <c r="H28" s="45">
        <v>3</v>
      </c>
      <c r="I28" s="45">
        <v>40</v>
      </c>
      <c r="J28" s="6" t="s">
        <v>2</v>
      </c>
      <c r="K28" s="18">
        <f>SUM(C29-C35)</f>
        <v>-184</v>
      </c>
      <c r="L28" s="10">
        <f>SUM(K28/C35)</f>
        <v>-0.12382234185733512</v>
      </c>
      <c r="M28" s="14" t="str">
        <f t="shared" ref="M28:M32" si="4">IF(L28=0,"No Change",IF(L28&lt;0,"Decrease","Increase"))</f>
        <v>Decrease</v>
      </c>
    </row>
    <row r="29" spans="1:13" x14ac:dyDescent="0.25">
      <c r="A29" s="12" t="s">
        <v>15</v>
      </c>
      <c r="B29" s="47">
        <f>SUM(B26:B28)</f>
        <v>1509</v>
      </c>
      <c r="C29" s="47">
        <f>SUM(C26:C28)</f>
        <v>1302</v>
      </c>
      <c r="D29" s="48">
        <f>SUM(D26:D28)/3</f>
        <v>384966.66666666669</v>
      </c>
      <c r="E29" s="48">
        <f>SUM(E26:E28)/3</f>
        <v>372833.33333333331</v>
      </c>
      <c r="F29" s="47">
        <f>SUM(F26:F28)</f>
        <v>1004</v>
      </c>
      <c r="G29" s="47">
        <f>SUM(G26:G28)</f>
        <v>2711</v>
      </c>
      <c r="H29" s="47">
        <f>SUM(H26:H28)/3</f>
        <v>2.1333333333333333</v>
      </c>
      <c r="I29" s="47">
        <f>SUM(I26:I28)/3</f>
        <v>27.666666666666668</v>
      </c>
      <c r="J29" s="6" t="s">
        <v>3</v>
      </c>
      <c r="K29" s="22">
        <f>SUM(D29-D35)</f>
        <v>7368.3333333333721</v>
      </c>
      <c r="L29" s="23">
        <f>SUM(D29-D35)/D35</f>
        <v>1.9513680763068444E-2</v>
      </c>
      <c r="M29" s="14" t="str">
        <f t="shared" si="4"/>
        <v>Increase</v>
      </c>
    </row>
    <row r="30" spans="1:13" x14ac:dyDescent="0.25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6875</v>
      </c>
      <c r="L30" s="23">
        <f>SUM(E29-E35)/E35</f>
        <v>1.8786291699874759E-2</v>
      </c>
      <c r="M30" s="14" t="str">
        <f t="shared" si="4"/>
        <v>Increase</v>
      </c>
    </row>
    <row r="31" spans="1:13" x14ac:dyDescent="0.25">
      <c r="A31" s="9" t="s">
        <v>33</v>
      </c>
      <c r="J31" s="6" t="s">
        <v>5</v>
      </c>
      <c r="K31" s="18">
        <f>SUM(F29-F35)</f>
        <v>-220</v>
      </c>
      <c r="L31" s="10">
        <f>SUM(K31/F35)</f>
        <v>-0.17973856209150327</v>
      </c>
      <c r="M31" s="14" t="str">
        <f t="shared" si="4"/>
        <v>Decrease</v>
      </c>
    </row>
    <row r="32" spans="1:13" x14ac:dyDescent="0.25">
      <c r="A32" s="5" t="s">
        <v>10</v>
      </c>
      <c r="B32" s="45">
        <v>856</v>
      </c>
      <c r="C32" s="45">
        <v>682</v>
      </c>
      <c r="D32" s="46">
        <v>349900</v>
      </c>
      <c r="E32" s="46">
        <v>331500</v>
      </c>
      <c r="F32" s="45">
        <v>582</v>
      </c>
      <c r="G32" s="45">
        <v>859</v>
      </c>
      <c r="H32" s="45">
        <v>1.3</v>
      </c>
      <c r="I32" s="45">
        <v>13</v>
      </c>
      <c r="J32" s="6" t="s">
        <v>6</v>
      </c>
      <c r="K32" s="18">
        <f>SUM(G29-G35)</f>
        <v>89</v>
      </c>
      <c r="L32" s="10">
        <f>SUM(K32/G35)</f>
        <v>3.3943554538520215E-2</v>
      </c>
      <c r="M32" s="14" t="str">
        <f t="shared" si="4"/>
        <v>Increase</v>
      </c>
    </row>
    <row r="33" spans="1:13" x14ac:dyDescent="0.25">
      <c r="A33" s="5" t="s">
        <v>13</v>
      </c>
      <c r="B33" s="45">
        <v>329</v>
      </c>
      <c r="C33" s="45">
        <v>272</v>
      </c>
      <c r="D33" s="46">
        <v>319900</v>
      </c>
      <c r="E33" s="46">
        <v>330000</v>
      </c>
      <c r="F33" s="45">
        <v>249</v>
      </c>
      <c r="G33" s="45">
        <v>433</v>
      </c>
      <c r="H33" s="45">
        <v>1.7</v>
      </c>
      <c r="I33" s="45">
        <v>19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5">
      <c r="A34" s="5" t="s">
        <v>14</v>
      </c>
      <c r="B34" s="45">
        <v>670</v>
      </c>
      <c r="C34" s="45">
        <v>532</v>
      </c>
      <c r="D34" s="46">
        <v>462995</v>
      </c>
      <c r="E34" s="46">
        <v>436375</v>
      </c>
      <c r="F34" s="45">
        <v>393</v>
      </c>
      <c r="G34" s="45">
        <v>1330</v>
      </c>
      <c r="H34" s="45">
        <v>2.2999999999999998</v>
      </c>
      <c r="I34" s="45">
        <v>24</v>
      </c>
      <c r="J34" s="6" t="s">
        <v>19</v>
      </c>
      <c r="K34" s="24">
        <f>SUM(I29-I35)</f>
        <v>9</v>
      </c>
      <c r="L34" s="10">
        <f>SUM(K34/I35)</f>
        <v>0.4821428571428571</v>
      </c>
      <c r="M34" s="14" t="str">
        <f t="shared" ref="M34" si="5">IF(L34=0,"No Change",IF(L34&lt;0,"Decrease","Increase"))</f>
        <v>Increase</v>
      </c>
    </row>
    <row r="35" spans="1:13" ht="15.75" thickBot="1" x14ac:dyDescent="0.3">
      <c r="A35" s="13" t="s">
        <v>15</v>
      </c>
      <c r="B35" s="38">
        <f>SUM(B32:B34)</f>
        <v>1855</v>
      </c>
      <c r="C35" s="38">
        <f>SUM(C32:C34)</f>
        <v>1486</v>
      </c>
      <c r="D35" s="39">
        <f>SUM(D32:D34)/3</f>
        <v>377598.33333333331</v>
      </c>
      <c r="E35" s="39">
        <f>SUM(E32:E34)/3</f>
        <v>365958.33333333331</v>
      </c>
      <c r="F35" s="38">
        <f>SUM(F32:F34)</f>
        <v>1224</v>
      </c>
      <c r="G35" s="38">
        <f>SUM(G32:G34)</f>
        <v>2622</v>
      </c>
      <c r="H35" s="40">
        <f>SUM(H32:H34)/3</f>
        <v>1.7666666666666666</v>
      </c>
      <c r="I35" s="47">
        <f>SUM(I32:I34)/3</f>
        <v>18.666666666666668</v>
      </c>
      <c r="J35" s="11"/>
      <c r="K35" s="25"/>
      <c r="L35" s="26"/>
      <c r="M35" s="17"/>
    </row>
    <row r="36" spans="1:13" x14ac:dyDescent="0.25">
      <c r="A36" s="3" t="s">
        <v>9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5">
      <c r="A37" s="5" t="s">
        <v>10</v>
      </c>
      <c r="B37" s="45">
        <v>564</v>
      </c>
      <c r="C37" s="45">
        <v>488</v>
      </c>
      <c r="D37" s="46">
        <v>349900</v>
      </c>
      <c r="E37" s="46">
        <v>330000</v>
      </c>
      <c r="F37" s="45">
        <v>450</v>
      </c>
      <c r="G37" s="45">
        <v>659</v>
      </c>
      <c r="H37" s="45">
        <v>1.6</v>
      </c>
      <c r="I37" s="45">
        <v>16</v>
      </c>
      <c r="J37" s="6"/>
      <c r="K37" s="7" t="s">
        <v>11</v>
      </c>
      <c r="L37" s="8" t="s">
        <v>12</v>
      </c>
      <c r="M37" s="14"/>
    </row>
    <row r="38" spans="1:13" x14ac:dyDescent="0.25">
      <c r="A38" s="5" t="s">
        <v>13</v>
      </c>
      <c r="B38" s="45">
        <v>286</v>
      </c>
      <c r="C38" s="45">
        <v>221</v>
      </c>
      <c r="D38" s="46">
        <v>339950</v>
      </c>
      <c r="E38" s="46">
        <v>320000</v>
      </c>
      <c r="F38" s="45">
        <v>217</v>
      </c>
      <c r="G38" s="45">
        <v>412</v>
      </c>
      <c r="H38" s="45">
        <v>2.2000000000000002</v>
      </c>
      <c r="I38" s="45">
        <v>35</v>
      </c>
      <c r="J38" s="6" t="s">
        <v>1</v>
      </c>
      <c r="K38" s="18">
        <f>SUM(B40-B46)</f>
        <v>-243</v>
      </c>
      <c r="L38" s="10">
        <f>SUM(K38/B46)</f>
        <v>-0.13846153846153847</v>
      </c>
      <c r="M38" s="14" t="str">
        <f>IF(L38=0,"No Change",IF(L38&lt;0,"Decrease","Increase"))</f>
        <v>Decrease</v>
      </c>
    </row>
    <row r="39" spans="1:13" x14ac:dyDescent="0.25">
      <c r="A39" s="5" t="s">
        <v>14</v>
      </c>
      <c r="B39" s="45">
        <v>662</v>
      </c>
      <c r="C39" s="45">
        <v>529</v>
      </c>
      <c r="D39" s="46">
        <v>498390</v>
      </c>
      <c r="E39" s="46">
        <v>439000</v>
      </c>
      <c r="F39" s="45">
        <v>416</v>
      </c>
      <c r="G39" s="45">
        <v>1549</v>
      </c>
      <c r="H39" s="45">
        <v>3.5</v>
      </c>
      <c r="I39" s="45">
        <v>48</v>
      </c>
      <c r="J39" s="6" t="s">
        <v>2</v>
      </c>
      <c r="K39" s="18">
        <f>SUM(C40-C46)</f>
        <v>-240</v>
      </c>
      <c r="L39" s="10">
        <f>SUM(K39/C46)</f>
        <v>-0.16238159675236807</v>
      </c>
      <c r="M39" s="14" t="str">
        <f t="shared" ref="M39:M43" si="6">IF(L39=0,"No Change",IF(L39&lt;0,"Decrease","Increase"))</f>
        <v>Decrease</v>
      </c>
    </row>
    <row r="40" spans="1:13" x14ac:dyDescent="0.25">
      <c r="A40" s="12" t="s">
        <v>15</v>
      </c>
      <c r="B40" s="47">
        <f>SUM(B37:B39)</f>
        <v>1512</v>
      </c>
      <c r="C40" s="47">
        <f>SUM(C37:C39)</f>
        <v>1238</v>
      </c>
      <c r="D40" s="48">
        <f>SUM(D37:D39)/3</f>
        <v>396080</v>
      </c>
      <c r="E40" s="48">
        <f>SUM(E37:E39)/3</f>
        <v>363000</v>
      </c>
      <c r="F40" s="47">
        <f>SUM(F37:F39)</f>
        <v>1083</v>
      </c>
      <c r="G40" s="47">
        <f>SUM(G37:G39)</f>
        <v>2620</v>
      </c>
      <c r="H40" s="47">
        <f>SUM(H37:H39)/3</f>
        <v>2.4333333333333336</v>
      </c>
      <c r="I40" s="47">
        <f>SUM(I37:I39)/3</f>
        <v>33</v>
      </c>
      <c r="J40" s="6" t="s">
        <v>3</v>
      </c>
      <c r="K40" s="22">
        <f>SUM(D40-D46)</f>
        <v>24763.333333333314</v>
      </c>
      <c r="L40" s="23">
        <f>SUM(D40-D46)/D46</f>
        <v>6.6690605502939926E-2</v>
      </c>
      <c r="M40" s="14" t="str">
        <f t="shared" si="6"/>
        <v>Increase</v>
      </c>
    </row>
    <row r="41" spans="1:13" x14ac:dyDescent="0.25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1050</v>
      </c>
      <c r="L41" s="23">
        <f>SUM(E40-E46)/E46</f>
        <v>2.9009531703273932E-3</v>
      </c>
      <c r="M41" s="14" t="str">
        <f t="shared" si="6"/>
        <v>Increase</v>
      </c>
    </row>
    <row r="42" spans="1:13" x14ac:dyDescent="0.25">
      <c r="A42" s="9" t="s">
        <v>16</v>
      </c>
      <c r="J42" s="6" t="s">
        <v>5</v>
      </c>
      <c r="K42" s="18">
        <f>SUM(F40-F46)</f>
        <v>-224</v>
      </c>
      <c r="L42" s="10">
        <f>SUM(K42/F46)</f>
        <v>-0.17138485080336649</v>
      </c>
      <c r="M42" s="14" t="str">
        <f t="shared" si="6"/>
        <v>Decrease</v>
      </c>
    </row>
    <row r="43" spans="1:13" x14ac:dyDescent="0.25">
      <c r="A43" s="5" t="s">
        <v>10</v>
      </c>
      <c r="B43" s="45">
        <v>733</v>
      </c>
      <c r="C43" s="45">
        <v>653</v>
      </c>
      <c r="D43" s="46">
        <v>335000</v>
      </c>
      <c r="E43" s="46">
        <v>333400</v>
      </c>
      <c r="F43" s="45">
        <v>610</v>
      </c>
      <c r="G43" s="45">
        <v>701</v>
      </c>
      <c r="H43" s="45">
        <v>1.1000000000000001</v>
      </c>
      <c r="I43" s="45">
        <v>12</v>
      </c>
      <c r="J43" s="6" t="s">
        <v>6</v>
      </c>
      <c r="K43" s="18">
        <f>SUM(G40-G46)</f>
        <v>301</v>
      </c>
      <c r="L43" s="10">
        <f>SUM(K43/G46)</f>
        <v>0.12979732643380767</v>
      </c>
      <c r="M43" s="14" t="str">
        <f t="shared" si="6"/>
        <v>Increase</v>
      </c>
    </row>
    <row r="44" spans="1:13" x14ac:dyDescent="0.25">
      <c r="A44" s="5" t="s">
        <v>13</v>
      </c>
      <c r="B44" s="45">
        <v>330</v>
      </c>
      <c r="C44" s="45">
        <v>258</v>
      </c>
      <c r="D44" s="46">
        <v>320000</v>
      </c>
      <c r="E44" s="46">
        <v>299950</v>
      </c>
      <c r="F44" s="45">
        <v>253</v>
      </c>
      <c r="G44" s="45">
        <v>403</v>
      </c>
      <c r="H44" s="45">
        <v>1.9</v>
      </c>
      <c r="I44" s="45">
        <v>19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5">
      <c r="A45" s="5" t="s">
        <v>14</v>
      </c>
      <c r="B45" s="45">
        <v>692</v>
      </c>
      <c r="C45" s="45">
        <v>567</v>
      </c>
      <c r="D45" s="46">
        <v>458950</v>
      </c>
      <c r="E45" s="46">
        <v>452500</v>
      </c>
      <c r="F45" s="45">
        <v>444</v>
      </c>
      <c r="G45" s="45">
        <v>1215</v>
      </c>
      <c r="H45" s="45">
        <v>2</v>
      </c>
      <c r="I45" s="45">
        <v>22</v>
      </c>
      <c r="J45" s="6" t="s">
        <v>19</v>
      </c>
      <c r="K45" s="24">
        <f>SUM(I40-I46)</f>
        <v>15.333333333333332</v>
      </c>
      <c r="L45" s="10">
        <f>SUM(K45/I46)</f>
        <v>0.86792452830188671</v>
      </c>
      <c r="M45" s="14" t="str">
        <f t="shared" ref="M45" si="7">IF(L45=0,"No Change",IF(L45&lt;0,"Decrease","Increase"))</f>
        <v>Increase</v>
      </c>
    </row>
    <row r="46" spans="1:13" ht="15.75" thickBot="1" x14ac:dyDescent="0.3">
      <c r="A46" s="13" t="s">
        <v>15</v>
      </c>
      <c r="B46" s="38">
        <f>SUM(B43:B45)</f>
        <v>1755</v>
      </c>
      <c r="C46" s="38">
        <f>SUM(C43:C45)</f>
        <v>1478</v>
      </c>
      <c r="D46" s="39">
        <f>SUM(D43:D45)/3</f>
        <v>371316.66666666669</v>
      </c>
      <c r="E46" s="39">
        <f>SUM(E43:E45)/3</f>
        <v>361950</v>
      </c>
      <c r="F46" s="38">
        <f>SUM(F43:F45)</f>
        <v>1307</v>
      </c>
      <c r="G46" s="38">
        <f>SUM(G43:G45)</f>
        <v>2319</v>
      </c>
      <c r="H46" s="40">
        <f>SUM(H43:H45)/3</f>
        <v>1.6666666666666667</v>
      </c>
      <c r="I46" s="47">
        <f>SUM(I43:I45)/3</f>
        <v>17.666666666666668</v>
      </c>
      <c r="J46" s="11"/>
      <c r="K46" s="25"/>
      <c r="L46" s="26"/>
      <c r="M46" s="17"/>
    </row>
    <row r="47" spans="1:13" x14ac:dyDescent="0.25">
      <c r="A47" s="3" t="s">
        <v>20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5">
      <c r="A48" s="5" t="s">
        <v>10</v>
      </c>
      <c r="B48" s="45">
        <v>557</v>
      </c>
      <c r="C48" s="45">
        <v>397</v>
      </c>
      <c r="D48" s="46">
        <v>339900</v>
      </c>
      <c r="E48" s="46">
        <v>334000</v>
      </c>
      <c r="F48" s="45">
        <v>431</v>
      </c>
      <c r="G48" s="45">
        <v>639</v>
      </c>
      <c r="H48" s="45">
        <v>1.5</v>
      </c>
      <c r="I48" s="45">
        <v>18</v>
      </c>
      <c r="J48" s="6"/>
      <c r="K48" s="7" t="s">
        <v>11</v>
      </c>
      <c r="L48" s="8" t="s">
        <v>12</v>
      </c>
      <c r="M48" s="14"/>
    </row>
    <row r="49" spans="1:13" x14ac:dyDescent="0.25">
      <c r="A49" s="5" t="s">
        <v>13</v>
      </c>
      <c r="B49" s="45">
        <v>262</v>
      </c>
      <c r="C49" s="45">
        <v>189</v>
      </c>
      <c r="D49" s="46">
        <v>350000</v>
      </c>
      <c r="E49" s="46">
        <v>307506</v>
      </c>
      <c r="F49" s="45">
        <v>201</v>
      </c>
      <c r="G49" s="45">
        <v>381</v>
      </c>
      <c r="H49" s="45">
        <v>1.8</v>
      </c>
      <c r="I49" s="45">
        <v>31</v>
      </c>
      <c r="J49" s="6" t="s">
        <v>1</v>
      </c>
      <c r="K49" s="18">
        <f>SUM(B51-B57)</f>
        <v>-356</v>
      </c>
      <c r="L49" s="10">
        <f>SUM(K49/B57)</f>
        <v>-0.2010163749294184</v>
      </c>
      <c r="M49" s="14" t="str">
        <f>IF(L49=0,"No Change",IF(L49&lt;0,"Decrease","Increase"))</f>
        <v>Decrease</v>
      </c>
    </row>
    <row r="50" spans="1:13" x14ac:dyDescent="0.25">
      <c r="A50" s="5" t="s">
        <v>14</v>
      </c>
      <c r="B50" s="45">
        <v>596</v>
      </c>
      <c r="C50" s="45">
        <v>436</v>
      </c>
      <c r="D50" s="46">
        <v>479990</v>
      </c>
      <c r="E50" s="46">
        <v>449950</v>
      </c>
      <c r="F50" s="45">
        <v>370</v>
      </c>
      <c r="G50" s="45">
        <v>1499</v>
      </c>
      <c r="H50" s="45">
        <v>3</v>
      </c>
      <c r="I50" s="45">
        <v>56</v>
      </c>
      <c r="J50" s="6" t="s">
        <v>2</v>
      </c>
      <c r="K50" s="18">
        <f>SUM(C51-C57)</f>
        <v>-412</v>
      </c>
      <c r="L50" s="10">
        <f>SUM(K50/C57)</f>
        <v>-0.28730822873082285</v>
      </c>
      <c r="M50" s="14" t="str">
        <f t="shared" ref="M50:M54" si="8">IF(L50=0,"No Change",IF(L50&lt;0,"Decrease","Increase"))</f>
        <v>Decrease</v>
      </c>
    </row>
    <row r="51" spans="1:13" x14ac:dyDescent="0.25">
      <c r="A51" s="12" t="s">
        <v>15</v>
      </c>
      <c r="B51" s="47">
        <f>SUM(B48:B50)</f>
        <v>1415</v>
      </c>
      <c r="C51" s="47">
        <f>SUM(C48:C50)</f>
        <v>1022</v>
      </c>
      <c r="D51" s="48">
        <f>SUM(D48:D50)/3</f>
        <v>389963.33333333331</v>
      </c>
      <c r="E51" s="48">
        <f>SUM(E48:E50)/3</f>
        <v>363818.66666666669</v>
      </c>
      <c r="F51" s="47">
        <f>SUM(F48:F50)</f>
        <v>1002</v>
      </c>
      <c r="G51" s="47">
        <f>SUM(G48:G50)</f>
        <v>2519</v>
      </c>
      <c r="H51" s="47">
        <f>SUM(H48:H50)/3</f>
        <v>2.1</v>
      </c>
      <c r="I51" s="47">
        <f>SUM(I48:I50)/3</f>
        <v>35</v>
      </c>
      <c r="J51" s="6" t="s">
        <v>3</v>
      </c>
      <c r="K51" s="22">
        <f>SUM(D51-D57)</f>
        <v>24996.666666666628</v>
      </c>
      <c r="L51" s="23">
        <f>SUM(D51-D57)/D57</f>
        <v>6.8490273084299821E-2</v>
      </c>
      <c r="M51" s="14" t="str">
        <f t="shared" si="8"/>
        <v>Increase</v>
      </c>
    </row>
    <row r="52" spans="1:13" x14ac:dyDescent="0.25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6388.6666666666861</v>
      </c>
      <c r="L52" s="23">
        <f>SUM(E51-E57)/E57</f>
        <v>1.7873896054239113E-2</v>
      </c>
      <c r="M52" s="14" t="str">
        <f t="shared" si="8"/>
        <v>Increase</v>
      </c>
    </row>
    <row r="53" spans="1:13" x14ac:dyDescent="0.25">
      <c r="A53" s="9" t="s">
        <v>21</v>
      </c>
      <c r="J53" s="6" t="s">
        <v>5</v>
      </c>
      <c r="K53" s="18">
        <f>SUM(F51-F57)</f>
        <v>-245</v>
      </c>
      <c r="L53" s="10">
        <f>SUM(K53/F57)</f>
        <v>-0.19647153167602247</v>
      </c>
      <c r="M53" s="14" t="str">
        <f t="shared" si="8"/>
        <v>Decrease</v>
      </c>
    </row>
    <row r="54" spans="1:13" x14ac:dyDescent="0.25">
      <c r="A54" s="5" t="s">
        <v>10</v>
      </c>
      <c r="B54" s="45">
        <v>779</v>
      </c>
      <c r="C54" s="45">
        <v>621</v>
      </c>
      <c r="D54" s="46">
        <v>330000</v>
      </c>
      <c r="E54" s="46">
        <v>314900</v>
      </c>
      <c r="F54" s="45">
        <v>578</v>
      </c>
      <c r="G54" s="45">
        <v>704</v>
      </c>
      <c r="H54" s="45">
        <v>1.2</v>
      </c>
      <c r="I54" s="45">
        <v>48</v>
      </c>
      <c r="J54" s="6" t="s">
        <v>6</v>
      </c>
      <c r="K54" s="18">
        <f>SUM(G51-G57)</f>
        <v>333</v>
      </c>
      <c r="L54" s="10">
        <f>SUM(K54/G57)</f>
        <v>0.15233302836230558</v>
      </c>
      <c r="M54" s="14" t="str">
        <f t="shared" si="8"/>
        <v>Increase</v>
      </c>
    </row>
    <row r="55" spans="1:13" x14ac:dyDescent="0.25">
      <c r="A55" s="5" t="s">
        <v>13</v>
      </c>
      <c r="B55" s="45">
        <v>313</v>
      </c>
      <c r="C55" s="45">
        <v>216</v>
      </c>
      <c r="D55" s="46">
        <v>315000</v>
      </c>
      <c r="E55" s="46">
        <v>331840</v>
      </c>
      <c r="F55" s="45">
        <v>217</v>
      </c>
      <c r="G55" s="45">
        <v>360</v>
      </c>
      <c r="H55" s="45">
        <v>1.4</v>
      </c>
      <c r="I55" s="45">
        <v>19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5">
      <c r="A56" s="5" t="s">
        <v>14</v>
      </c>
      <c r="B56" s="45">
        <v>679</v>
      </c>
      <c r="C56" s="45">
        <v>597</v>
      </c>
      <c r="D56" s="46">
        <v>449900</v>
      </c>
      <c r="E56" s="46">
        <v>425550</v>
      </c>
      <c r="F56" s="45">
        <v>452</v>
      </c>
      <c r="G56" s="45">
        <v>1122</v>
      </c>
      <c r="H56" s="45">
        <v>2</v>
      </c>
      <c r="I56" s="45">
        <v>30</v>
      </c>
      <c r="J56" s="6" t="s">
        <v>19</v>
      </c>
      <c r="K56" s="24">
        <f>SUM(I51-I57)</f>
        <v>2.6666666666666643</v>
      </c>
      <c r="L56" s="10">
        <f>SUM(K56/I57)</f>
        <v>8.2474226804123626E-2</v>
      </c>
      <c r="M56" s="14" t="str">
        <f t="shared" ref="M56" si="9">IF(L56=0,"No Change",IF(L56&lt;0,"Decrease","Increase"))</f>
        <v>Increase</v>
      </c>
    </row>
    <row r="57" spans="1:13" ht="15.75" thickBot="1" x14ac:dyDescent="0.3">
      <c r="A57" s="13" t="s">
        <v>15</v>
      </c>
      <c r="B57" s="38">
        <f>SUM(B54:B56)</f>
        <v>1771</v>
      </c>
      <c r="C57" s="38">
        <f>SUM(C54:C56)</f>
        <v>1434</v>
      </c>
      <c r="D57" s="39">
        <f>SUM(D54:D56)/3</f>
        <v>364966.66666666669</v>
      </c>
      <c r="E57" s="39">
        <f>SUM(E54:E56)/3</f>
        <v>357430</v>
      </c>
      <c r="F57" s="38">
        <f>SUM(F54:F56)</f>
        <v>1247</v>
      </c>
      <c r="G57" s="38">
        <f>SUM(G54:G56)</f>
        <v>2186</v>
      </c>
      <c r="H57" s="40">
        <f>SUM(H54:H56)/3</f>
        <v>1.5333333333333332</v>
      </c>
      <c r="I57" s="47">
        <f>SUM(I54:I56)/3</f>
        <v>32.333333333333336</v>
      </c>
      <c r="J57" s="11"/>
      <c r="K57" s="25"/>
      <c r="L57" s="26"/>
      <c r="M57" s="17"/>
    </row>
    <row r="58" spans="1:13" x14ac:dyDescent="0.25">
      <c r="A58" s="3" t="s">
        <v>22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5">
      <c r="A59" s="5" t="s">
        <v>10</v>
      </c>
      <c r="B59" s="45">
        <v>579</v>
      </c>
      <c r="C59" s="45">
        <v>435</v>
      </c>
      <c r="D59" s="46">
        <v>335000</v>
      </c>
      <c r="E59" s="46">
        <v>310000</v>
      </c>
      <c r="F59" s="45">
        <v>400</v>
      </c>
      <c r="G59" s="45">
        <v>625</v>
      </c>
      <c r="H59" s="45">
        <v>1.6</v>
      </c>
      <c r="I59" s="45">
        <v>25</v>
      </c>
      <c r="J59" s="6"/>
      <c r="K59" s="7" t="s">
        <v>11</v>
      </c>
      <c r="L59" s="8" t="s">
        <v>12</v>
      </c>
      <c r="M59" s="14"/>
    </row>
    <row r="60" spans="1:13" x14ac:dyDescent="0.25">
      <c r="A60" s="5" t="s">
        <v>13</v>
      </c>
      <c r="B60" s="45">
        <v>269</v>
      </c>
      <c r="C60" s="45">
        <v>204</v>
      </c>
      <c r="D60" s="46">
        <v>330000</v>
      </c>
      <c r="E60" s="46">
        <v>298950</v>
      </c>
      <c r="F60" s="45">
        <v>233</v>
      </c>
      <c r="G60" s="45">
        <v>391</v>
      </c>
      <c r="H60" s="45">
        <v>2.6</v>
      </c>
      <c r="I60" s="45">
        <v>38</v>
      </c>
      <c r="J60" s="6" t="s">
        <v>1</v>
      </c>
      <c r="K60" s="18">
        <f>SUM(B62-B68)</f>
        <v>-348</v>
      </c>
      <c r="L60" s="10">
        <f>SUM(K60/B68)</f>
        <v>-0.18699623858140785</v>
      </c>
      <c r="M60" s="14" t="str">
        <f>IF(L60=0,"No Change",IF(L60&lt;0,"Decrease","Increase"))</f>
        <v>Decrease</v>
      </c>
    </row>
    <row r="61" spans="1:13" x14ac:dyDescent="0.25">
      <c r="A61" s="5" t="s">
        <v>14</v>
      </c>
      <c r="B61" s="45">
        <v>665</v>
      </c>
      <c r="C61" s="45">
        <v>500</v>
      </c>
      <c r="D61" s="46">
        <v>475000</v>
      </c>
      <c r="E61" s="46">
        <v>420000</v>
      </c>
      <c r="F61" s="45">
        <v>395</v>
      </c>
      <c r="G61" s="45">
        <v>1477</v>
      </c>
      <c r="H61" s="45">
        <v>4.0999999999999996</v>
      </c>
      <c r="I61" s="45">
        <v>51</v>
      </c>
      <c r="J61" s="6" t="s">
        <v>2</v>
      </c>
      <c r="K61" s="18">
        <f>SUM(C62-C68)</f>
        <v>-276</v>
      </c>
      <c r="L61" s="10">
        <f>SUM(K61/C68)</f>
        <v>-0.19505300353356891</v>
      </c>
      <c r="M61" s="14" t="str">
        <f t="shared" ref="M61:M65" si="10">IF(L61=0,"No Change",IF(L61&lt;0,"Decrease","Increase"))</f>
        <v>Decrease</v>
      </c>
    </row>
    <row r="62" spans="1:13" x14ac:dyDescent="0.25">
      <c r="A62" s="12" t="s">
        <v>15</v>
      </c>
      <c r="B62" s="47">
        <f>SUM(B59:B61)</f>
        <v>1513</v>
      </c>
      <c r="C62" s="47">
        <f>SUM(C59:C61)</f>
        <v>1139</v>
      </c>
      <c r="D62" s="48">
        <f>SUM(D59:D61)/3</f>
        <v>380000</v>
      </c>
      <c r="E62" s="48">
        <f>SUM(E59:E61)/3</f>
        <v>342983.33333333331</v>
      </c>
      <c r="F62" s="47">
        <f>SUM(F59:F61)</f>
        <v>1028</v>
      </c>
      <c r="G62" s="47">
        <f>SUM(G59:G61)</f>
        <v>2493</v>
      </c>
      <c r="H62" s="47">
        <f>SUM(H59:H61)/3</f>
        <v>2.7666666666666671</v>
      </c>
      <c r="I62" s="47">
        <f>SUM(I59:I61)/3</f>
        <v>38</v>
      </c>
      <c r="J62" s="6" t="s">
        <v>3</v>
      </c>
      <c r="K62" s="22">
        <f>SUM(D62-D68)</f>
        <v>22000</v>
      </c>
      <c r="L62" s="23">
        <f>SUM(D62-D68)/D68</f>
        <v>6.1452513966480445E-2</v>
      </c>
      <c r="M62" s="14" t="str">
        <f t="shared" si="10"/>
        <v>Increase</v>
      </c>
    </row>
    <row r="63" spans="1:13" x14ac:dyDescent="0.25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17130</v>
      </c>
      <c r="L63" s="23">
        <f>SUM(E62-E68)/E68</f>
        <v>5.2569663243176891E-2</v>
      </c>
      <c r="M63" s="14" t="str">
        <f t="shared" si="10"/>
        <v>Increase</v>
      </c>
    </row>
    <row r="64" spans="1:13" x14ac:dyDescent="0.25">
      <c r="A64" s="9" t="s">
        <v>23</v>
      </c>
      <c r="J64" s="6" t="s">
        <v>5</v>
      </c>
      <c r="K64" s="18">
        <f>SUM(F62-F68)</f>
        <v>-381</v>
      </c>
      <c r="L64" s="10">
        <f>SUM(K64/F68)</f>
        <v>-0.27040454222853089</v>
      </c>
      <c r="M64" s="14" t="str">
        <f t="shared" si="10"/>
        <v>Decrease</v>
      </c>
    </row>
    <row r="65" spans="1:13" x14ac:dyDescent="0.25">
      <c r="A65" s="5" t="s">
        <v>10</v>
      </c>
      <c r="B65" s="45">
        <v>764</v>
      </c>
      <c r="C65" s="45">
        <v>603</v>
      </c>
      <c r="D65" s="46">
        <v>310000</v>
      </c>
      <c r="E65" s="46">
        <v>278000</v>
      </c>
      <c r="F65" s="45">
        <v>617</v>
      </c>
      <c r="G65" s="45">
        <v>632</v>
      </c>
      <c r="H65" s="45">
        <v>1.4</v>
      </c>
      <c r="I65" s="45">
        <v>20</v>
      </c>
      <c r="J65" s="6" t="s">
        <v>6</v>
      </c>
      <c r="K65" s="18">
        <f>SUM(G62-G68)</f>
        <v>497</v>
      </c>
      <c r="L65" s="10">
        <f>SUM(K65/G68)</f>
        <v>0.24899799599198397</v>
      </c>
      <c r="M65" s="14" t="str">
        <f t="shared" si="10"/>
        <v>Increase</v>
      </c>
    </row>
    <row r="66" spans="1:13" x14ac:dyDescent="0.25">
      <c r="A66" s="5" t="s">
        <v>13</v>
      </c>
      <c r="B66" s="45">
        <v>298</v>
      </c>
      <c r="C66" s="45">
        <v>256</v>
      </c>
      <c r="D66" s="46">
        <v>325000</v>
      </c>
      <c r="E66" s="46">
        <v>280000</v>
      </c>
      <c r="F66" s="45">
        <v>241</v>
      </c>
      <c r="G66" s="45">
        <v>306</v>
      </c>
      <c r="H66" s="45">
        <v>1.5</v>
      </c>
      <c r="I66" s="45">
        <v>23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5">
      <c r="A67" s="5" t="s">
        <v>14</v>
      </c>
      <c r="B67" s="45">
        <v>799</v>
      </c>
      <c r="C67" s="45">
        <v>556</v>
      </c>
      <c r="D67" s="46">
        <v>439000</v>
      </c>
      <c r="E67" s="46">
        <v>419560</v>
      </c>
      <c r="F67" s="45">
        <v>551</v>
      </c>
      <c r="G67" s="45">
        <v>1058</v>
      </c>
      <c r="H67" s="45">
        <v>2.5</v>
      </c>
      <c r="I67" s="45">
        <v>32</v>
      </c>
      <c r="J67" s="6" t="s">
        <v>19</v>
      </c>
      <c r="K67" s="24">
        <f>SUM(I62-I68)</f>
        <v>13</v>
      </c>
      <c r="L67" s="10">
        <f>SUM(K67/I68)</f>
        <v>0.52</v>
      </c>
      <c r="M67" s="14" t="str">
        <f t="shared" ref="M67" si="11">IF(L67=0,"No Change",IF(L67&lt;0,"Decrease","Increase"))</f>
        <v>Increase</v>
      </c>
    </row>
    <row r="68" spans="1:13" ht="15.75" thickBot="1" x14ac:dyDescent="0.3">
      <c r="A68" s="13" t="s">
        <v>15</v>
      </c>
      <c r="B68" s="38">
        <f>SUM(B65:B67)</f>
        <v>1861</v>
      </c>
      <c r="C68" s="38">
        <f>SUM(C65:C67)</f>
        <v>1415</v>
      </c>
      <c r="D68" s="39">
        <f>SUM(D65:D67)/3</f>
        <v>358000</v>
      </c>
      <c r="E68" s="39">
        <f>SUM(E65:E67)/3</f>
        <v>325853.33333333331</v>
      </c>
      <c r="F68" s="38">
        <f>SUM(F65:F67)</f>
        <v>1409</v>
      </c>
      <c r="G68" s="38">
        <f>SUM(G65:G67)</f>
        <v>1996</v>
      </c>
      <c r="H68" s="40">
        <f>SUM(H65:H67)/3</f>
        <v>1.8</v>
      </c>
      <c r="I68" s="47">
        <f>SUM(I65:I67)/3</f>
        <v>25</v>
      </c>
      <c r="J68" s="11"/>
      <c r="K68" s="25"/>
      <c r="L68" s="26"/>
      <c r="M68" s="17"/>
    </row>
    <row r="69" spans="1:13" x14ac:dyDescent="0.25">
      <c r="A69" s="3" t="s">
        <v>24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5">
      <c r="A70" s="5" t="s">
        <v>10</v>
      </c>
      <c r="B70" s="45">
        <v>430</v>
      </c>
      <c r="C70" s="45">
        <v>378</v>
      </c>
      <c r="D70" s="46">
        <v>320000</v>
      </c>
      <c r="E70" s="46">
        <v>304000</v>
      </c>
      <c r="F70" s="45">
        <v>367</v>
      </c>
      <c r="G70" s="45">
        <v>596</v>
      </c>
      <c r="H70" s="45">
        <v>1.7</v>
      </c>
      <c r="I70" s="45">
        <v>33</v>
      </c>
      <c r="J70" s="6"/>
      <c r="K70" s="7" t="s">
        <v>11</v>
      </c>
      <c r="L70" s="8" t="s">
        <v>12</v>
      </c>
      <c r="M70" s="14"/>
    </row>
    <row r="71" spans="1:13" x14ac:dyDescent="0.25">
      <c r="A71" s="5" t="s">
        <v>13</v>
      </c>
      <c r="B71" s="45">
        <v>213</v>
      </c>
      <c r="C71" s="45">
        <v>151</v>
      </c>
      <c r="D71" s="46">
        <v>310000</v>
      </c>
      <c r="E71" s="46">
        <v>299990</v>
      </c>
      <c r="F71" s="45">
        <v>162</v>
      </c>
      <c r="G71" s="45">
        <v>426</v>
      </c>
      <c r="H71" s="45">
        <v>2.7</v>
      </c>
      <c r="I71" s="45">
        <v>46</v>
      </c>
      <c r="J71" s="6" t="s">
        <v>1</v>
      </c>
      <c r="K71" s="18">
        <f>SUM(B73-B79)</f>
        <v>-171</v>
      </c>
      <c r="L71" s="10">
        <f>SUM(K71/B79)</f>
        <v>-0.12400290065264685</v>
      </c>
      <c r="M71" s="14" t="str">
        <f>IF(L71=0,"No Change",IF(L71&lt;0,"Decrease","Increase"))</f>
        <v>Decrease</v>
      </c>
    </row>
    <row r="72" spans="1:13" x14ac:dyDescent="0.25">
      <c r="A72" s="5" t="s">
        <v>14</v>
      </c>
      <c r="B72" s="45">
        <v>565</v>
      </c>
      <c r="C72" s="45">
        <v>360</v>
      </c>
      <c r="D72" s="46">
        <v>524900</v>
      </c>
      <c r="E72" s="46">
        <v>465000</v>
      </c>
      <c r="F72" s="45">
        <v>376</v>
      </c>
      <c r="G72" s="45">
        <v>1407</v>
      </c>
      <c r="H72" s="45">
        <v>4.8</v>
      </c>
      <c r="I72" s="45">
        <v>60</v>
      </c>
      <c r="J72" s="6" t="s">
        <v>2</v>
      </c>
      <c r="K72" s="18">
        <f>SUM(C73-C79)</f>
        <v>-203</v>
      </c>
      <c r="L72" s="10">
        <f>SUM(K72/C79)</f>
        <v>-0.1858974358974359</v>
      </c>
      <c r="M72" s="14" t="str">
        <f t="shared" ref="M72:M76" si="12">IF(L72=0,"No Change",IF(L72&lt;0,"Decrease","Increase"))</f>
        <v>Decrease</v>
      </c>
    </row>
    <row r="73" spans="1:13" x14ac:dyDescent="0.25">
      <c r="A73" s="12" t="s">
        <v>15</v>
      </c>
      <c r="B73" s="47">
        <f>SUM(B70:B72)</f>
        <v>1208</v>
      </c>
      <c r="C73" s="47">
        <f>SUM(C70:C72)</f>
        <v>889</v>
      </c>
      <c r="D73" s="48">
        <f>SUM(D70:D72)/3</f>
        <v>384966.66666666669</v>
      </c>
      <c r="E73" s="48">
        <f>SUM(E70:E72)/3</f>
        <v>356330</v>
      </c>
      <c r="F73" s="47">
        <f>SUM(F70:F72)</f>
        <v>905</v>
      </c>
      <c r="G73" s="47">
        <f>SUM(G70:G72)</f>
        <v>2429</v>
      </c>
      <c r="H73" s="47">
        <f>SUM(H70:H72)/3</f>
        <v>3.0666666666666664</v>
      </c>
      <c r="I73" s="47">
        <f>SUM(I70:I72)/3</f>
        <v>46.333333333333336</v>
      </c>
      <c r="J73" s="6" t="s">
        <v>3</v>
      </c>
      <c r="K73" s="22">
        <f>SUM(D73-D79)</f>
        <v>30001</v>
      </c>
      <c r="L73" s="23">
        <f>SUM(D73-D79)/D79</f>
        <v>8.4518033199454973E-2</v>
      </c>
      <c r="M73" s="14" t="str">
        <f t="shared" si="12"/>
        <v>Increase</v>
      </c>
    </row>
    <row r="74" spans="1:13" x14ac:dyDescent="0.25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26603.333333333314</v>
      </c>
      <c r="L74" s="23">
        <f>SUM(E73-E79)/E79</f>
        <v>8.068298995127271E-2</v>
      </c>
      <c r="M74" s="14" t="str">
        <f t="shared" si="12"/>
        <v>Increase</v>
      </c>
    </row>
    <row r="75" spans="1:13" x14ac:dyDescent="0.25">
      <c r="A75" s="9" t="s">
        <v>25</v>
      </c>
      <c r="J75" s="6" t="s">
        <v>5</v>
      </c>
      <c r="K75" s="18">
        <f>SUM(F73-F79)</f>
        <v>-224</v>
      </c>
      <c r="L75" s="10">
        <f>SUM(K75/F79)</f>
        <v>-0.19840566873339238</v>
      </c>
      <c r="M75" s="14" t="str">
        <f t="shared" si="12"/>
        <v>Decrease</v>
      </c>
    </row>
    <row r="76" spans="1:13" x14ac:dyDescent="0.25">
      <c r="A76" s="5" t="s">
        <v>10</v>
      </c>
      <c r="B76" s="45">
        <v>567</v>
      </c>
      <c r="C76" s="45">
        <v>462</v>
      </c>
      <c r="D76" s="46">
        <v>274997</v>
      </c>
      <c r="E76" s="46">
        <v>285300</v>
      </c>
      <c r="F76" s="45">
        <v>507</v>
      </c>
      <c r="G76" s="45">
        <v>601</v>
      </c>
      <c r="H76" s="45">
        <v>1.2</v>
      </c>
      <c r="I76" s="45">
        <v>22</v>
      </c>
      <c r="J76" s="6" t="s">
        <v>6</v>
      </c>
      <c r="K76" s="18">
        <f>SUM(G73-G79)</f>
        <v>583</v>
      </c>
      <c r="L76" s="10">
        <f>SUM(K76/G79)</f>
        <v>0.31581798483206935</v>
      </c>
      <c r="M76" s="14" t="str">
        <f t="shared" si="12"/>
        <v>Increase</v>
      </c>
    </row>
    <row r="77" spans="1:13" x14ac:dyDescent="0.25">
      <c r="A77" s="5" t="s">
        <v>13</v>
      </c>
      <c r="B77" s="45">
        <v>247</v>
      </c>
      <c r="C77" s="45">
        <v>210</v>
      </c>
      <c r="D77" s="46">
        <v>310000</v>
      </c>
      <c r="E77" s="46">
        <v>287500</v>
      </c>
      <c r="F77" s="45">
        <v>204</v>
      </c>
      <c r="G77" s="45">
        <v>318</v>
      </c>
      <c r="H77" s="45">
        <v>1.7</v>
      </c>
      <c r="I77" s="45">
        <v>27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5">
      <c r="A78" s="5" t="s">
        <v>14</v>
      </c>
      <c r="B78" s="45">
        <v>565</v>
      </c>
      <c r="C78" s="45">
        <v>420</v>
      </c>
      <c r="D78" s="46">
        <v>479900</v>
      </c>
      <c r="E78" s="46">
        <v>416380</v>
      </c>
      <c r="F78" s="45">
        <v>418</v>
      </c>
      <c r="G78" s="45">
        <v>927</v>
      </c>
      <c r="H78" s="45">
        <v>2</v>
      </c>
      <c r="I78" s="45">
        <v>61</v>
      </c>
      <c r="J78" s="6" t="s">
        <v>19</v>
      </c>
      <c r="K78" s="24">
        <f>SUM(I73-I79)</f>
        <v>9.6666666666666714</v>
      </c>
      <c r="L78" s="10">
        <f>SUM(K78/I79)</f>
        <v>0.26363636363636378</v>
      </c>
      <c r="M78" s="14" t="str">
        <f t="shared" ref="M78" si="13">IF(L78=0,"No Change",IF(L78&lt;0,"Decrease","Increase"))</f>
        <v>Increase</v>
      </c>
    </row>
    <row r="79" spans="1:13" ht="15.75" thickBot="1" x14ac:dyDescent="0.3">
      <c r="A79" s="13" t="s">
        <v>15</v>
      </c>
      <c r="B79" s="38">
        <f>SUM(B76:B78)</f>
        <v>1379</v>
      </c>
      <c r="C79" s="38">
        <f>SUM(C76:C78)</f>
        <v>1092</v>
      </c>
      <c r="D79" s="39">
        <f>SUM(D76:D78)/3</f>
        <v>354965.66666666669</v>
      </c>
      <c r="E79" s="39">
        <f>SUM(E76:E78)/3</f>
        <v>329726.66666666669</v>
      </c>
      <c r="F79" s="38">
        <f>SUM(F76:F78)</f>
        <v>1129</v>
      </c>
      <c r="G79" s="38">
        <f>SUM(G76:G78)</f>
        <v>1846</v>
      </c>
      <c r="H79" s="40">
        <f>SUM(H76:H78)/3</f>
        <v>1.6333333333333335</v>
      </c>
      <c r="I79" s="47">
        <f>SUM(I76:I78)/3</f>
        <v>36.666666666666664</v>
      </c>
      <c r="J79" s="11"/>
      <c r="K79" s="25"/>
      <c r="L79" s="26"/>
      <c r="M79" s="17"/>
    </row>
    <row r="80" spans="1:13" x14ac:dyDescent="0.25">
      <c r="A80" s="3" t="s">
        <v>26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5">
      <c r="A81" s="5" t="s">
        <v>10</v>
      </c>
      <c r="B81" s="45">
        <v>399</v>
      </c>
      <c r="C81" s="45">
        <v>354</v>
      </c>
      <c r="D81" s="46">
        <v>300089</v>
      </c>
      <c r="E81" s="46">
        <v>304000</v>
      </c>
      <c r="F81" s="45">
        <v>343</v>
      </c>
      <c r="G81" s="45">
        <v>613</v>
      </c>
      <c r="H81" s="45">
        <v>1.3</v>
      </c>
      <c r="I81" s="45">
        <v>23</v>
      </c>
      <c r="J81" s="6"/>
      <c r="K81" s="7" t="s">
        <v>11</v>
      </c>
      <c r="L81" s="8" t="s">
        <v>12</v>
      </c>
      <c r="M81" s="14"/>
    </row>
    <row r="82" spans="1:13" x14ac:dyDescent="0.25">
      <c r="A82" s="5" t="s">
        <v>13</v>
      </c>
      <c r="B82" s="45">
        <v>212</v>
      </c>
      <c r="C82" s="45">
        <v>151</v>
      </c>
      <c r="D82" s="46">
        <v>383900</v>
      </c>
      <c r="E82" s="46">
        <v>296880</v>
      </c>
      <c r="F82" s="45">
        <v>154</v>
      </c>
      <c r="G82" s="45">
        <v>414</v>
      </c>
      <c r="H82" s="45">
        <v>2.2999999999999998</v>
      </c>
      <c r="I82" s="45">
        <v>37</v>
      </c>
      <c r="J82" s="6" t="s">
        <v>1</v>
      </c>
      <c r="K82" s="18">
        <f>SUM(B84-B90)</f>
        <v>-98</v>
      </c>
      <c r="L82" s="10">
        <f>SUM(K82/B90)</f>
        <v>-8.0592105263157895E-2</v>
      </c>
      <c r="M82" s="14" t="str">
        <f>IF(L82=0,"No Change",IF(L82&lt;0,"Decrease","Increase"))</f>
        <v>Decrease</v>
      </c>
    </row>
    <row r="83" spans="1:13" x14ac:dyDescent="0.25">
      <c r="A83" s="5" t="s">
        <v>14</v>
      </c>
      <c r="B83" s="45">
        <v>507</v>
      </c>
      <c r="C83" s="45">
        <v>289</v>
      </c>
      <c r="D83" s="46">
        <v>469990</v>
      </c>
      <c r="E83" s="46">
        <v>435000</v>
      </c>
      <c r="F83" s="45">
        <v>312</v>
      </c>
      <c r="G83" s="45">
        <v>1395</v>
      </c>
      <c r="H83" s="45">
        <v>3.2</v>
      </c>
      <c r="I83" s="45">
        <v>48</v>
      </c>
      <c r="J83" s="6" t="s">
        <v>2</v>
      </c>
      <c r="K83" s="18">
        <f>SUM(C84-C90)</f>
        <v>-361</v>
      </c>
      <c r="L83" s="10">
        <f>SUM(K83/C90)</f>
        <v>-0.31255411255411253</v>
      </c>
      <c r="M83" s="14" t="str">
        <f t="shared" ref="M83:M87" si="14">IF(L83=0,"No Change",IF(L83&lt;0,"Decrease","Increase"))</f>
        <v>Decrease</v>
      </c>
    </row>
    <row r="84" spans="1:13" x14ac:dyDescent="0.25">
      <c r="A84" s="12" t="s">
        <v>15</v>
      </c>
      <c r="B84" s="30">
        <f>SUM(B81:B83)</f>
        <v>1118</v>
      </c>
      <c r="C84" s="30">
        <f>SUM(C81:C83)</f>
        <v>794</v>
      </c>
      <c r="D84" s="31">
        <f>SUM(D81:D83)/3</f>
        <v>384659.66666666669</v>
      </c>
      <c r="E84" s="31">
        <f>SUM(E81:E83)/3</f>
        <v>345293.33333333331</v>
      </c>
      <c r="F84" s="30">
        <f>SUM(F81:F83)</f>
        <v>809</v>
      </c>
      <c r="G84" s="30">
        <f>SUM(G81:G83)</f>
        <v>2422</v>
      </c>
      <c r="H84" s="32">
        <f>SUM(H81:H83)/3</f>
        <v>2.2666666666666666</v>
      </c>
      <c r="I84" s="33">
        <f>SUM(I81:I83)/3</f>
        <v>36</v>
      </c>
      <c r="J84" s="6" t="s">
        <v>3</v>
      </c>
      <c r="K84" s="22">
        <f>SUM(D84-D90)</f>
        <v>36343</v>
      </c>
      <c r="L84" s="23">
        <f>SUM(D84-D90)/D90</f>
        <v>0.10433896358677448</v>
      </c>
      <c r="M84" s="14" t="str">
        <f t="shared" si="14"/>
        <v>Increase</v>
      </c>
    </row>
    <row r="85" spans="1:13" x14ac:dyDescent="0.25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19963.333333333314</v>
      </c>
      <c r="L85" s="23">
        <f>SUM(E84-E90)/E90</f>
        <v>6.1363333640713474E-2</v>
      </c>
      <c r="M85" s="14" t="str">
        <f t="shared" si="14"/>
        <v>Increase</v>
      </c>
    </row>
    <row r="86" spans="1:13" x14ac:dyDescent="0.25">
      <c r="A86" s="9" t="s">
        <v>27</v>
      </c>
      <c r="J86" s="6" t="s">
        <v>5</v>
      </c>
      <c r="K86" s="18">
        <f>SUM(F84-F90)</f>
        <v>-221</v>
      </c>
      <c r="L86" s="10">
        <f>SUM(K86/F90)</f>
        <v>-0.21456310679611651</v>
      </c>
      <c r="M86" s="14" t="str">
        <f t="shared" si="14"/>
        <v>Decrease</v>
      </c>
    </row>
    <row r="87" spans="1:13" x14ac:dyDescent="0.25">
      <c r="A87" s="5" t="s">
        <v>10</v>
      </c>
      <c r="B87" s="45">
        <v>487</v>
      </c>
      <c r="C87" s="45">
        <v>491</v>
      </c>
      <c r="D87" s="46">
        <v>275000</v>
      </c>
      <c r="E87" s="46">
        <v>300000</v>
      </c>
      <c r="F87" s="45">
        <v>431</v>
      </c>
      <c r="G87" s="45">
        <v>638</v>
      </c>
      <c r="H87" s="45">
        <v>0.8</v>
      </c>
      <c r="I87" s="45">
        <v>19</v>
      </c>
      <c r="J87" s="6" t="s">
        <v>6</v>
      </c>
      <c r="K87" s="18">
        <f>SUM(G84-G90)</f>
        <v>550</v>
      </c>
      <c r="L87" s="10">
        <f>SUM(K87/G90)</f>
        <v>0.29380341880341881</v>
      </c>
      <c r="M87" s="14" t="str">
        <f t="shared" si="14"/>
        <v>Increase</v>
      </c>
    </row>
    <row r="88" spans="1:13" x14ac:dyDescent="0.25">
      <c r="A88" s="5" t="s">
        <v>13</v>
      </c>
      <c r="B88" s="45">
        <v>220</v>
      </c>
      <c r="C88" s="45">
        <v>191</v>
      </c>
      <c r="D88" s="46">
        <v>279950</v>
      </c>
      <c r="E88" s="46">
        <v>272990</v>
      </c>
      <c r="F88" s="45">
        <v>212</v>
      </c>
      <c r="G88" s="45">
        <v>318</v>
      </c>
      <c r="H88" s="45">
        <v>1</v>
      </c>
      <c r="I88" s="45">
        <v>28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5">
      <c r="A89" s="5" t="s">
        <v>14</v>
      </c>
      <c r="B89" s="45">
        <v>509</v>
      </c>
      <c r="C89" s="45">
        <v>473</v>
      </c>
      <c r="D89" s="46">
        <v>490000</v>
      </c>
      <c r="E89" s="46">
        <v>403000</v>
      </c>
      <c r="F89" s="45">
        <v>387</v>
      </c>
      <c r="G89" s="45">
        <v>916</v>
      </c>
      <c r="H89" s="45">
        <v>1.5</v>
      </c>
      <c r="I89" s="45">
        <v>34</v>
      </c>
      <c r="J89" s="6" t="s">
        <v>19</v>
      </c>
      <c r="K89" s="24">
        <f>SUM(I84-I90)</f>
        <v>9</v>
      </c>
      <c r="L89" s="10">
        <f>SUM(K89/I90)</f>
        <v>0.33333333333333331</v>
      </c>
      <c r="M89" s="14" t="str">
        <f t="shared" ref="M89" si="15">IF(L89=0,"No Change",IF(L89&lt;0,"Decrease","Increase"))</f>
        <v>Increase</v>
      </c>
    </row>
    <row r="90" spans="1:13" ht="15.75" thickBot="1" x14ac:dyDescent="0.3">
      <c r="A90" s="13" t="s">
        <v>15</v>
      </c>
      <c r="B90" s="38">
        <f>SUM(B87:B89)</f>
        <v>1216</v>
      </c>
      <c r="C90" s="38">
        <f>SUM(C87:C89)</f>
        <v>1155</v>
      </c>
      <c r="D90" s="39">
        <f>SUM(D87:D89)/3</f>
        <v>348316.66666666669</v>
      </c>
      <c r="E90" s="39">
        <f>SUM(E87:E89)/3</f>
        <v>325330</v>
      </c>
      <c r="F90" s="38">
        <f>SUM(F87:F89)</f>
        <v>1030</v>
      </c>
      <c r="G90" s="38">
        <f>SUM(G87:G89)</f>
        <v>1872</v>
      </c>
      <c r="H90" s="40">
        <f>SUM(H87:H89)/3</f>
        <v>1.0999999999999999</v>
      </c>
      <c r="I90" s="41">
        <f>SUM(I87:I89)/3</f>
        <v>27</v>
      </c>
      <c r="J90" s="11"/>
      <c r="K90" s="25"/>
      <c r="L90" s="26"/>
      <c r="M90" s="17"/>
    </row>
    <row r="91" spans="1:13" x14ac:dyDescent="0.25">
      <c r="A91" s="3" t="s">
        <v>28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5">
      <c r="A92" s="5" t="s">
        <v>10</v>
      </c>
      <c r="B92" s="45">
        <v>313</v>
      </c>
      <c r="C92" s="45">
        <v>461</v>
      </c>
      <c r="D92" s="46">
        <v>319900</v>
      </c>
      <c r="E92" s="46">
        <v>318000</v>
      </c>
      <c r="F92" s="45">
        <v>314</v>
      </c>
      <c r="G92" s="45">
        <v>667</v>
      </c>
      <c r="H92" s="45">
        <v>1.4</v>
      </c>
      <c r="I92" s="45">
        <v>23</v>
      </c>
      <c r="J92" s="6"/>
      <c r="K92" s="7" t="s">
        <v>11</v>
      </c>
      <c r="L92" s="8" t="s">
        <v>12</v>
      </c>
      <c r="M92" s="14"/>
    </row>
    <row r="93" spans="1:13" x14ac:dyDescent="0.25">
      <c r="A93" s="5" t="s">
        <v>13</v>
      </c>
      <c r="B93" s="45">
        <v>143</v>
      </c>
      <c r="C93" s="45">
        <v>178</v>
      </c>
      <c r="D93" s="46">
        <v>330000</v>
      </c>
      <c r="E93" s="46">
        <v>290195</v>
      </c>
      <c r="F93" s="45">
        <v>145</v>
      </c>
      <c r="G93" s="45">
        <v>413</v>
      </c>
      <c r="H93" s="45">
        <v>2.4</v>
      </c>
      <c r="I93" s="45">
        <v>39</v>
      </c>
      <c r="J93" s="6" t="s">
        <v>1</v>
      </c>
      <c r="K93" s="18">
        <f>SUM(B95-B101)</f>
        <v>-318</v>
      </c>
      <c r="L93" s="10">
        <f>SUM(K93/B101)</f>
        <v>-0.29362880886426596</v>
      </c>
      <c r="M93" s="14" t="str">
        <f>IF(L93=0,"No Change",IF(L93&lt;0,"Decrease","Increase"))</f>
        <v>Decrease</v>
      </c>
    </row>
    <row r="94" spans="1:13" x14ac:dyDescent="0.25">
      <c r="A94" s="5" t="s">
        <v>14</v>
      </c>
      <c r="B94" s="45">
        <v>309</v>
      </c>
      <c r="C94" s="45">
        <v>431</v>
      </c>
      <c r="D94" s="46">
        <v>435000</v>
      </c>
      <c r="E94" s="46">
        <v>435000</v>
      </c>
      <c r="F94" s="45">
        <v>203</v>
      </c>
      <c r="G94" s="45">
        <v>1391</v>
      </c>
      <c r="H94" s="45">
        <v>3.2</v>
      </c>
      <c r="I94" s="45">
        <v>43</v>
      </c>
      <c r="J94" s="6" t="s">
        <v>2</v>
      </c>
      <c r="K94" s="18">
        <f>SUM(C95-C101)</f>
        <v>-641</v>
      </c>
      <c r="L94" s="10">
        <f>SUM(K94/C101)</f>
        <v>-0.37463471654003505</v>
      </c>
      <c r="M94" s="14" t="str">
        <f t="shared" ref="M94:M100" si="16">IF(L94=0,"No Change",IF(L94&lt;0,"Decrease","Increase"))</f>
        <v>Decrease</v>
      </c>
    </row>
    <row r="95" spans="1:13" x14ac:dyDescent="0.25">
      <c r="A95" s="12" t="s">
        <v>15</v>
      </c>
      <c r="B95" s="30">
        <f>SUM(B92:B94)</f>
        <v>765</v>
      </c>
      <c r="C95" s="30">
        <f>SUM(C92:C94)</f>
        <v>1070</v>
      </c>
      <c r="D95" s="31">
        <f>SUM(D92:D94)/3</f>
        <v>361633.33333333331</v>
      </c>
      <c r="E95" s="31">
        <f>SUM(E92:E94)/3</f>
        <v>347731.66666666669</v>
      </c>
      <c r="F95" s="30">
        <f>SUM(F92:F94)</f>
        <v>662</v>
      </c>
      <c r="G95" s="30">
        <f>SUM(G92:G94)</f>
        <v>2471</v>
      </c>
      <c r="H95" s="32">
        <f>SUM(H92:H94)/3</f>
        <v>2.3333333333333335</v>
      </c>
      <c r="I95" s="33">
        <f>SUM(I92:I94)/3</f>
        <v>35</v>
      </c>
      <c r="J95" s="6" t="s">
        <v>3</v>
      </c>
      <c r="K95" s="22">
        <f>SUM(D95-D101)</f>
        <v>41300</v>
      </c>
      <c r="L95" s="23">
        <f>SUM(D95-D101)/D101</f>
        <v>0.12892819979188347</v>
      </c>
      <c r="M95" s="14" t="str">
        <f t="shared" si="16"/>
        <v>Increase</v>
      </c>
    </row>
    <row r="96" spans="1:13" x14ac:dyDescent="0.25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10751</v>
      </c>
      <c r="L96" s="23">
        <f>SUM(E95-E101)/E101</f>
        <v>3.1903907444739657E-2</v>
      </c>
      <c r="M96" s="14" t="str">
        <f t="shared" si="16"/>
        <v>Increase</v>
      </c>
    </row>
    <row r="97" spans="1:13" x14ac:dyDescent="0.25">
      <c r="A97" s="9" t="s">
        <v>29</v>
      </c>
      <c r="J97" s="6" t="s">
        <v>5</v>
      </c>
      <c r="K97" s="18">
        <f>SUM(F95-F101)</f>
        <v>-282</v>
      </c>
      <c r="L97" s="10">
        <f>SUM(K97/F101)</f>
        <v>-0.29872881355932202</v>
      </c>
      <c r="M97" s="14" t="str">
        <f t="shared" si="16"/>
        <v>Decrease</v>
      </c>
    </row>
    <row r="98" spans="1:13" x14ac:dyDescent="0.25">
      <c r="A98" s="5" t="s">
        <v>10</v>
      </c>
      <c r="B98" s="45">
        <v>492</v>
      </c>
      <c r="C98" s="45">
        <v>766</v>
      </c>
      <c r="D98" s="46">
        <v>285000</v>
      </c>
      <c r="E98" s="46">
        <v>290000</v>
      </c>
      <c r="F98" s="45">
        <v>427</v>
      </c>
      <c r="G98" s="45">
        <v>703</v>
      </c>
      <c r="H98" s="45">
        <v>0.9</v>
      </c>
      <c r="I98" s="45">
        <v>19</v>
      </c>
      <c r="J98" s="6" t="s">
        <v>6</v>
      </c>
      <c r="K98" s="18">
        <f>SUM(G95-G101)</f>
        <v>503</v>
      </c>
      <c r="L98" s="10">
        <f>SUM(K98/G101)</f>
        <v>0.25558943089430897</v>
      </c>
      <c r="M98" s="14" t="str">
        <f t="shared" si="16"/>
        <v>Increase</v>
      </c>
    </row>
    <row r="99" spans="1:13" x14ac:dyDescent="0.25">
      <c r="A99" s="5" t="s">
        <v>13</v>
      </c>
      <c r="B99" s="45">
        <v>172</v>
      </c>
      <c r="C99" s="45">
        <v>326</v>
      </c>
      <c r="D99" s="46">
        <v>280000</v>
      </c>
      <c r="E99" s="46">
        <v>292500</v>
      </c>
      <c r="F99" s="45">
        <v>184</v>
      </c>
      <c r="G99" s="45">
        <v>334</v>
      </c>
      <c r="H99" s="45">
        <v>1.2</v>
      </c>
      <c r="I99" s="45">
        <v>22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5">
      <c r="A100" s="5" t="s">
        <v>14</v>
      </c>
      <c r="B100" s="45">
        <v>419</v>
      </c>
      <c r="C100" s="45">
        <v>619</v>
      </c>
      <c r="D100" s="46">
        <v>396000</v>
      </c>
      <c r="E100" s="46">
        <v>428442</v>
      </c>
      <c r="F100" s="45">
        <v>333</v>
      </c>
      <c r="G100" s="45">
        <v>931</v>
      </c>
      <c r="H100" s="45">
        <v>1.4</v>
      </c>
      <c r="I100" s="45">
        <v>28</v>
      </c>
      <c r="J100" s="6" t="s">
        <v>19</v>
      </c>
      <c r="K100" s="24">
        <f>SUM(I95-I101)</f>
        <v>12</v>
      </c>
      <c r="L100" s="10">
        <f>SUM(K100/I101)</f>
        <v>0.52173913043478259</v>
      </c>
      <c r="M100" s="14" t="str">
        <f t="shared" si="16"/>
        <v>Increase</v>
      </c>
    </row>
    <row r="101" spans="1:13" ht="15.75" thickBot="1" x14ac:dyDescent="0.3">
      <c r="A101" s="13" t="s">
        <v>15</v>
      </c>
      <c r="B101" s="38">
        <f>SUM(B98:B100)</f>
        <v>1083</v>
      </c>
      <c r="C101" s="38">
        <f>SUM(C98:C100)</f>
        <v>1711</v>
      </c>
      <c r="D101" s="39">
        <f>SUM(D98:D100)/3</f>
        <v>320333.33333333331</v>
      </c>
      <c r="E101" s="39">
        <f>SUM(E98:E100)/3</f>
        <v>336980.66666666669</v>
      </c>
      <c r="F101" s="38">
        <f>SUM(F98:F100)</f>
        <v>944</v>
      </c>
      <c r="G101" s="38">
        <f>SUM(G98:G100)</f>
        <v>1968</v>
      </c>
      <c r="H101" s="40">
        <f>SUM(H98:H100)/3</f>
        <v>1.1666666666666667</v>
      </c>
      <c r="I101" s="41">
        <f>SUM(I98:I100)/3</f>
        <v>23</v>
      </c>
      <c r="J101" s="11"/>
      <c r="K101" s="25"/>
      <c r="L101" s="26"/>
      <c r="M101" s="17"/>
    </row>
    <row r="102" spans="1:13" x14ac:dyDescent="0.25">
      <c r="A102" s="3" t="s">
        <v>30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5">
      <c r="A103" s="5" t="s">
        <v>10</v>
      </c>
      <c r="B103" s="18">
        <v>463</v>
      </c>
      <c r="C103" s="18">
        <v>466</v>
      </c>
      <c r="D103" s="29">
        <v>309900</v>
      </c>
      <c r="E103" s="29">
        <v>330000</v>
      </c>
      <c r="F103" s="18">
        <v>341</v>
      </c>
      <c r="G103" s="18">
        <v>863</v>
      </c>
      <c r="H103" s="18">
        <v>1.6</v>
      </c>
      <c r="I103" s="18">
        <v>21</v>
      </c>
      <c r="J103" s="6"/>
      <c r="K103" s="7" t="s">
        <v>11</v>
      </c>
      <c r="L103" s="8" t="s">
        <v>12</v>
      </c>
      <c r="M103" s="14"/>
    </row>
    <row r="104" spans="1:13" x14ac:dyDescent="0.25">
      <c r="A104" s="5" t="s">
        <v>13</v>
      </c>
      <c r="B104" s="18">
        <v>199</v>
      </c>
      <c r="C104" s="18">
        <v>173</v>
      </c>
      <c r="D104" s="29">
        <v>300000</v>
      </c>
      <c r="E104" s="29">
        <v>310000</v>
      </c>
      <c r="F104" s="18">
        <v>171</v>
      </c>
      <c r="G104" s="18">
        <v>476</v>
      </c>
      <c r="H104" s="18">
        <v>1.9</v>
      </c>
      <c r="I104" s="18">
        <v>30</v>
      </c>
      <c r="J104" s="6" t="s">
        <v>1</v>
      </c>
      <c r="K104" s="18">
        <f>SUM(B106-B112)</f>
        <v>-347</v>
      </c>
      <c r="L104" s="10">
        <f>SUM(K104/B112)</f>
        <v>-0.23799725651577502</v>
      </c>
      <c r="M104" s="14" t="str">
        <f>IF(L104=0,"No Change",IF(L104&lt;0,"Decrease","Increase"))</f>
        <v>Decrease</v>
      </c>
    </row>
    <row r="105" spans="1:13" x14ac:dyDescent="0.25">
      <c r="A105" s="5" t="s">
        <v>14</v>
      </c>
      <c r="B105" s="18">
        <v>449</v>
      </c>
      <c r="C105" s="18">
        <v>420</v>
      </c>
      <c r="D105" s="29">
        <v>457900</v>
      </c>
      <c r="E105" s="29">
        <v>440000</v>
      </c>
      <c r="F105" s="18">
        <v>275</v>
      </c>
      <c r="G105" s="18">
        <v>1542</v>
      </c>
      <c r="H105" s="18">
        <v>3.8</v>
      </c>
      <c r="I105" s="18">
        <v>40</v>
      </c>
      <c r="J105" s="6" t="s">
        <v>2</v>
      </c>
      <c r="K105" s="18">
        <f>SUM(C106-C112)</f>
        <v>-653</v>
      </c>
      <c r="L105" s="10">
        <f>SUM(K105/C112)</f>
        <v>-0.38142523364485981</v>
      </c>
      <c r="M105" s="14" t="str">
        <f t="shared" ref="M105:M111" si="17">IF(L105=0,"No Change",IF(L105&lt;0,"Decrease","Increase"))</f>
        <v>Decrease</v>
      </c>
    </row>
    <row r="106" spans="1:13" x14ac:dyDescent="0.25">
      <c r="A106" s="12" t="s">
        <v>15</v>
      </c>
      <c r="B106" s="30">
        <f>SUM(B103:B105)</f>
        <v>1111</v>
      </c>
      <c r="C106" s="30">
        <f>SUM(C103:C105)</f>
        <v>1059</v>
      </c>
      <c r="D106" s="31">
        <f>SUM(D103:D105)/3</f>
        <v>355933.33333333331</v>
      </c>
      <c r="E106" s="31">
        <f>SUM(E103:E105)/3</f>
        <v>360000</v>
      </c>
      <c r="F106" s="30">
        <f>SUM(F103:F105)</f>
        <v>787</v>
      </c>
      <c r="G106" s="30">
        <f>SUM(G103:G105)</f>
        <v>2881</v>
      </c>
      <c r="H106" s="32">
        <f>SUM(H103:H105)/3</f>
        <v>2.4333333333333331</v>
      </c>
      <c r="I106" s="33">
        <f>SUM(I103:I105)/3</f>
        <v>30.333333333333332</v>
      </c>
      <c r="J106" s="6" t="s">
        <v>3</v>
      </c>
      <c r="K106" s="22">
        <f>SUM(D106-D112)</f>
        <v>27946</v>
      </c>
      <c r="L106" s="23">
        <f>SUM(D106-D112)/D112</f>
        <v>8.5204509930261546E-2</v>
      </c>
      <c r="M106" s="14" t="str">
        <f t="shared" si="17"/>
        <v>Increase</v>
      </c>
    </row>
    <row r="107" spans="1:13" x14ac:dyDescent="0.25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26836.666666666686</v>
      </c>
      <c r="L107" s="23">
        <f>SUM(E106-E112)/E112</f>
        <v>8.0551081051336251E-2</v>
      </c>
      <c r="M107" s="14" t="str">
        <f t="shared" si="17"/>
        <v>Increase</v>
      </c>
    </row>
    <row r="108" spans="1:13" x14ac:dyDescent="0.25">
      <c r="A108" s="9" t="s">
        <v>31</v>
      </c>
      <c r="J108" s="6" t="s">
        <v>5</v>
      </c>
      <c r="K108" s="18">
        <f>SUM(F106-F112)</f>
        <v>-557</v>
      </c>
      <c r="L108" s="10">
        <f>SUM(K108/F112)</f>
        <v>-0.41443452380952384</v>
      </c>
      <c r="M108" s="14" t="str">
        <f t="shared" si="17"/>
        <v>Decrease</v>
      </c>
    </row>
    <row r="109" spans="1:13" x14ac:dyDescent="0.25">
      <c r="A109" s="5" t="s">
        <v>10</v>
      </c>
      <c r="B109" s="18">
        <v>644</v>
      </c>
      <c r="C109" s="18">
        <v>766</v>
      </c>
      <c r="D109" s="29">
        <v>285000</v>
      </c>
      <c r="E109" s="29">
        <v>298500</v>
      </c>
      <c r="F109" s="18">
        <v>624</v>
      </c>
      <c r="G109" s="18">
        <v>813</v>
      </c>
      <c r="H109" s="18">
        <v>1.1000000000000001</v>
      </c>
      <c r="I109" s="18">
        <v>20</v>
      </c>
      <c r="J109" s="6" t="s">
        <v>6</v>
      </c>
      <c r="K109" s="18">
        <f>SUM(G106-G112)</f>
        <v>613</v>
      </c>
      <c r="L109" s="10">
        <f>SUM(K109/G112)</f>
        <v>0.27028218694885364</v>
      </c>
      <c r="M109" s="14" t="str">
        <f t="shared" si="17"/>
        <v>Increase</v>
      </c>
    </row>
    <row r="110" spans="1:13" x14ac:dyDescent="0.25">
      <c r="A110" s="5" t="s">
        <v>13</v>
      </c>
      <c r="B110" s="18">
        <v>255</v>
      </c>
      <c r="C110" s="18">
        <v>285</v>
      </c>
      <c r="D110" s="29">
        <v>278000</v>
      </c>
      <c r="E110" s="29">
        <v>291000</v>
      </c>
      <c r="F110" s="18">
        <v>250</v>
      </c>
      <c r="G110" s="18">
        <v>395</v>
      </c>
      <c r="H110" s="18">
        <v>1.2</v>
      </c>
      <c r="I110" s="18">
        <v>20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5">
      <c r="A111" s="5" t="s">
        <v>14</v>
      </c>
      <c r="B111" s="18">
        <v>559</v>
      </c>
      <c r="C111" s="18">
        <v>661</v>
      </c>
      <c r="D111" s="29">
        <v>420962</v>
      </c>
      <c r="E111" s="29">
        <v>409990</v>
      </c>
      <c r="F111" s="18">
        <v>470</v>
      </c>
      <c r="G111" s="18">
        <v>1060</v>
      </c>
      <c r="H111" s="18">
        <v>1.6</v>
      </c>
      <c r="I111" s="18">
        <v>26</v>
      </c>
      <c r="J111" s="6" t="s">
        <v>19</v>
      </c>
      <c r="K111" s="24">
        <f>SUM(I106-I112)</f>
        <v>8.3333333333333321</v>
      </c>
      <c r="L111" s="10">
        <f>SUM(K111/I112)</f>
        <v>0.37878787878787873</v>
      </c>
      <c r="M111" s="14" t="str">
        <f t="shared" si="17"/>
        <v>Increase</v>
      </c>
    </row>
    <row r="112" spans="1:13" ht="15.75" thickBot="1" x14ac:dyDescent="0.3">
      <c r="A112" s="13" t="s">
        <v>15</v>
      </c>
      <c r="B112" s="38">
        <f>SUM(B109:B111)</f>
        <v>1458</v>
      </c>
      <c r="C112" s="38">
        <f>SUM(C109:C111)</f>
        <v>1712</v>
      </c>
      <c r="D112" s="39">
        <f>SUM(D109:D111)/3</f>
        <v>327987.33333333331</v>
      </c>
      <c r="E112" s="39">
        <f>SUM(E109:E111)/3</f>
        <v>333163.33333333331</v>
      </c>
      <c r="F112" s="38">
        <f>SUM(F109:F111)</f>
        <v>1344</v>
      </c>
      <c r="G112" s="38">
        <f>SUM(G109:G111)</f>
        <v>2268</v>
      </c>
      <c r="H112" s="40">
        <f>SUM(H109:H111)/3</f>
        <v>1.3</v>
      </c>
      <c r="I112" s="41">
        <f>SUM(I109:I111)/3</f>
        <v>22</v>
      </c>
      <c r="J112" s="11"/>
      <c r="K112" s="25"/>
      <c r="L112" s="26"/>
      <c r="M112" s="17"/>
    </row>
  </sheetData>
  <mergeCells count="1">
    <mergeCell ref="A1:M1"/>
  </mergeCells>
  <phoneticPr fontId="12" alignment="center"/>
  <conditionalFormatting sqref="M5:M10">
    <cfRule type="containsText" dxfId="43" priority="6" operator="containsText" text="Increase">
      <formula>NOT(ISERROR(SEARCH("Increase",M5)))</formula>
    </cfRule>
    <cfRule type="containsText" dxfId="42" priority="8" operator="containsText" text="Decrease">
      <formula>NOT(ISERROR(SEARCH("Decrease",M5)))</formula>
    </cfRule>
  </conditionalFormatting>
  <conditionalFormatting sqref="M12">
    <cfRule type="containsText" dxfId="41" priority="5" operator="containsText" text="Increase">
      <formula>NOT(ISERROR(SEARCH("Increase",M12)))</formula>
    </cfRule>
    <cfRule type="containsText" dxfId="40" priority="7" operator="containsText" text="Decrease">
      <formula>NOT(ISERROR(SEARCH("Decrease",M12)))</formula>
    </cfRule>
  </conditionalFormatting>
  <conditionalFormatting sqref="M27:M32">
    <cfRule type="containsText" dxfId="35" priority="14" operator="containsText" text="Increase">
      <formula>NOT(ISERROR(SEARCH("Increase",M27)))</formula>
    </cfRule>
    <cfRule type="containsText" dxfId="34" priority="16" operator="containsText" text="Decrease">
      <formula>NOT(ISERROR(SEARCH("Decrease",M27)))</formula>
    </cfRule>
  </conditionalFormatting>
  <conditionalFormatting sqref="M34">
    <cfRule type="containsText" dxfId="33" priority="13" operator="containsText" text="Increase">
      <formula>NOT(ISERROR(SEARCH("Increase",M34)))</formula>
    </cfRule>
    <cfRule type="containsText" dxfId="32" priority="15" operator="containsText" text="Decrease">
      <formula>NOT(ISERROR(SEARCH("Decrease",M34)))</formula>
    </cfRule>
  </conditionalFormatting>
  <conditionalFormatting sqref="M38:M43">
    <cfRule type="containsText" dxfId="31" priority="18" operator="containsText" text="Increase">
      <formula>NOT(ISERROR(SEARCH("Increase",M38)))</formula>
    </cfRule>
    <cfRule type="containsText" dxfId="30" priority="20" operator="containsText" text="Decrease">
      <formula>NOT(ISERROR(SEARCH("Decrease",M38)))</formula>
    </cfRule>
  </conditionalFormatting>
  <conditionalFormatting sqref="M45">
    <cfRule type="containsText" dxfId="29" priority="17" operator="containsText" text="Increase">
      <formula>NOT(ISERROR(SEARCH("Increase",M45)))</formula>
    </cfRule>
    <cfRule type="containsText" dxfId="28" priority="19" operator="containsText" text="Decrease">
      <formula>NOT(ISERROR(SEARCH("Decrease",M45)))</formula>
    </cfRule>
  </conditionalFormatting>
  <conditionalFormatting sqref="M49:M54">
    <cfRule type="containsText" dxfId="27" priority="22" operator="containsText" text="Increase">
      <formula>NOT(ISERROR(SEARCH("Increase",M49)))</formula>
    </cfRule>
    <cfRule type="containsText" dxfId="26" priority="24" operator="containsText" text="Decrease">
      <formula>NOT(ISERROR(SEARCH("Decrease",M49)))</formula>
    </cfRule>
  </conditionalFormatting>
  <conditionalFormatting sqref="M56">
    <cfRule type="containsText" dxfId="25" priority="21" operator="containsText" text="Increase">
      <formula>NOT(ISERROR(SEARCH("Increase",M56)))</formula>
    </cfRule>
    <cfRule type="containsText" dxfId="24" priority="23" operator="containsText" text="Decrease">
      <formula>NOT(ISERROR(SEARCH("Decrease",M56)))</formula>
    </cfRule>
  </conditionalFormatting>
  <conditionalFormatting sqref="M60:M65">
    <cfRule type="containsText" dxfId="23" priority="26" operator="containsText" text="Increase">
      <formula>NOT(ISERROR(SEARCH("Increase",M60)))</formula>
    </cfRule>
    <cfRule type="containsText" dxfId="22" priority="28" operator="containsText" text="Decrease">
      <formula>NOT(ISERROR(SEARCH("Decrease",M60)))</formula>
    </cfRule>
  </conditionalFormatting>
  <conditionalFormatting sqref="M67">
    <cfRule type="containsText" dxfId="21" priority="27" operator="containsText" text="Decrease">
      <formula>NOT(ISERROR(SEARCH("Decrease",M67)))</formula>
    </cfRule>
    <cfRule type="containsText" dxfId="20" priority="25" operator="containsText" text="Increase">
      <formula>NOT(ISERROR(SEARCH("Increase",M67)))</formula>
    </cfRule>
  </conditionalFormatting>
  <conditionalFormatting sqref="M71:M76">
    <cfRule type="containsText" dxfId="19" priority="30" operator="containsText" text="Increase">
      <formula>NOT(ISERROR(SEARCH("Increase",M71)))</formula>
    </cfRule>
    <cfRule type="containsText" dxfId="18" priority="37" operator="containsText" text="Decrease">
      <formula>NOT(ISERROR(SEARCH("Decrease",M71)))</formula>
    </cfRule>
  </conditionalFormatting>
  <conditionalFormatting sqref="M78">
    <cfRule type="containsText" dxfId="17" priority="29" operator="containsText" text="Increase">
      <formula>NOT(ISERROR(SEARCH("Increase",M78)))</formula>
    </cfRule>
    <cfRule type="containsText" dxfId="16" priority="36" operator="containsText" text="Decrease">
      <formula>NOT(ISERROR(SEARCH("Decrease",M78)))</formula>
    </cfRule>
  </conditionalFormatting>
  <conditionalFormatting sqref="M82:M87">
    <cfRule type="containsText" dxfId="15" priority="44" operator="containsText" text="Increase">
      <formula>NOT(ISERROR(SEARCH("Increase",M82)))</formula>
    </cfRule>
    <cfRule type="containsText" dxfId="14" priority="51" operator="containsText" text="Decrease">
      <formula>NOT(ISERROR(SEARCH("Decrease",M82)))</formula>
    </cfRule>
  </conditionalFormatting>
  <conditionalFormatting sqref="M89">
    <cfRule type="containsText" dxfId="13" priority="43" operator="containsText" text="Increase">
      <formula>NOT(ISERROR(SEARCH("Increase",M89)))</formula>
    </cfRule>
    <cfRule type="containsText" dxfId="12" priority="50" operator="containsText" text="Decrease">
      <formula>NOT(ISERROR(SEARCH("Decrease",M89)))</formula>
    </cfRule>
  </conditionalFormatting>
  <conditionalFormatting sqref="M93:M98">
    <cfRule type="containsText" dxfId="11" priority="58" operator="containsText" text="Increase">
      <formula>NOT(ISERROR(SEARCH("Increase",M93)))</formula>
    </cfRule>
    <cfRule type="containsText" dxfId="10" priority="65" operator="containsText" text="Decrease">
      <formula>NOT(ISERROR(SEARCH("Decrease",M93)))</formula>
    </cfRule>
  </conditionalFormatting>
  <conditionalFormatting sqref="M100">
    <cfRule type="containsText" dxfId="9" priority="57" operator="containsText" text="Increase">
      <formula>NOT(ISERROR(SEARCH("Increase",M100)))</formula>
    </cfRule>
    <cfRule type="containsText" dxfId="8" priority="64" operator="containsText" text="Decrease">
      <formula>NOT(ISERROR(SEARCH("Decrease",M100)))</formula>
    </cfRule>
  </conditionalFormatting>
  <conditionalFormatting sqref="M104:M109">
    <cfRule type="containsText" dxfId="7" priority="72" operator="containsText" text="Increase">
      <formula>NOT(ISERROR(SEARCH("Increase",M104)))</formula>
    </cfRule>
    <cfRule type="containsText" dxfId="6" priority="79" operator="containsText" text="Decrease">
      <formula>NOT(ISERROR(SEARCH("Decrease",M104)))</formula>
    </cfRule>
  </conditionalFormatting>
  <conditionalFormatting sqref="M111">
    <cfRule type="containsText" dxfId="5" priority="71" operator="containsText" text="Increase">
      <formula>NOT(ISERROR(SEARCH("Increase",M111)))</formula>
    </cfRule>
    <cfRule type="containsText" dxfId="4" priority="78" operator="containsText" text="Decrease">
      <formula>NOT(ISERROR(SEARCH("Decrease",M111)))</formula>
    </cfRule>
  </conditionalFormatting>
  <conditionalFormatting sqref="M16:M21">
    <cfRule type="containsText" dxfId="3" priority="2" operator="containsText" text="Increase">
      <formula>NOT(ISERROR(SEARCH("Increase",M16)))</formula>
    </cfRule>
    <cfRule type="containsText" dxfId="2" priority="4" operator="containsText" text="Decrease">
      <formula>NOT(ISERROR(SEARCH("Decrease",M16)))</formula>
    </cfRule>
  </conditionalFormatting>
  <conditionalFormatting sqref="M23">
    <cfRule type="containsText" dxfId="1" priority="1" operator="containsText" text="Increase">
      <formula>NOT(ISERROR(SEARCH("Increase",M23)))</formula>
    </cfRule>
    <cfRule type="containsText" dxfId="0" priority="3" operator="containsText" text="Decrease">
      <formula>NOT(ISERROR(SEARCH("Decrease",M23)))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2023-09-19T16:07:44Z</dcterms:modified>
  <cp:category/>
  <cp:contentStatus/>
</cp:coreProperties>
</file>